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570" windowHeight="7995" firstSheet="10" activeTab="10"/>
  </bookViews>
  <sheets>
    <sheet name="1-5" sheetId="1" r:id="rId1"/>
    <sheet name="1-5-2" sheetId="2" r:id="rId2"/>
    <sheet name="6-9" sheetId="3" r:id="rId3"/>
    <sheet name="6-9-2" sheetId="4" r:id="rId4"/>
    <sheet name="10-12" sheetId="5" r:id="rId5"/>
    <sheet name="10-12-2" sheetId="6" r:id="rId6"/>
    <sheet name="11-12" sheetId="7" r:id="rId7"/>
    <sheet name="Итог" sheetId="8" r:id="rId8"/>
    <sheet name="Итог по поступлению" sheetId="9" r:id="rId9"/>
    <sheet name="Расходы" sheetId="10" r:id="rId10"/>
    <sheet name="Смета" sheetId="11" r:id="rId11"/>
  </sheets>
  <definedNames/>
  <calcPr fullCalcOnLoad="1"/>
</workbook>
</file>

<file path=xl/sharedStrings.xml><?xml version="1.0" encoding="utf-8"?>
<sst xmlns="http://schemas.openxmlformats.org/spreadsheetml/2006/main" count="456" uniqueCount="289">
  <si>
    <t>январь</t>
  </si>
  <si>
    <t>февраль</t>
  </si>
  <si>
    <t>март</t>
  </si>
  <si>
    <t>апрель</t>
  </si>
  <si>
    <t>май</t>
  </si>
  <si>
    <t>Большой Корунд</t>
  </si>
  <si>
    <t>Почта</t>
  </si>
  <si>
    <t>Канцел</t>
  </si>
  <si>
    <t>Бензин</t>
  </si>
  <si>
    <t>Юристы</t>
  </si>
  <si>
    <t>Итого</t>
  </si>
  <si>
    <t>Всего</t>
  </si>
  <si>
    <t>июнь</t>
  </si>
  <si>
    <t>Григорьев</t>
  </si>
  <si>
    <t>Нотариус</t>
  </si>
  <si>
    <t>июль</t>
  </si>
  <si>
    <t>август</t>
  </si>
  <si>
    <t>Моб.связь</t>
  </si>
  <si>
    <t>сентябрь</t>
  </si>
  <si>
    <t>Материалы и прочее</t>
  </si>
  <si>
    <t>Копиров</t>
  </si>
  <si>
    <t>Расходы с 01.01.20 по 31.05.20</t>
  </si>
  <si>
    <t>Константинов</t>
  </si>
  <si>
    <t>Аварийно-восстановительные</t>
  </si>
  <si>
    <t>работы</t>
  </si>
  <si>
    <t>Виком ЭО</t>
  </si>
  <si>
    <t>юридические услуги</t>
  </si>
  <si>
    <t>Мамонов В.П.</t>
  </si>
  <si>
    <t>Электро-</t>
  </si>
  <si>
    <t>технические</t>
  </si>
  <si>
    <t>Подотчет</t>
  </si>
  <si>
    <t>ТД Пластэк</t>
  </si>
  <si>
    <t>материалы</t>
  </si>
  <si>
    <t>реконструкция водопровода</t>
  </si>
  <si>
    <t>ПрофЭнерго</t>
  </si>
  <si>
    <t>Обучение Мамонова</t>
  </si>
  <si>
    <t>Апрель</t>
  </si>
  <si>
    <t>Бухгалтерские услуги</t>
  </si>
  <si>
    <t>НДФЛ</t>
  </si>
  <si>
    <t>Страховые взносы</t>
  </si>
  <si>
    <t xml:space="preserve">РКО </t>
  </si>
  <si>
    <t>(комиссия банка)</t>
  </si>
  <si>
    <t>Аренда экскаватора</t>
  </si>
  <si>
    <t>Баруткин</t>
  </si>
  <si>
    <t>обслуживание</t>
  </si>
  <si>
    <t>Степанов</t>
  </si>
  <si>
    <t>зарплата</t>
  </si>
  <si>
    <t>Серов</t>
  </si>
  <si>
    <t>возм. по ав. отчетам</t>
  </si>
  <si>
    <t>ИТОГО</t>
  </si>
  <si>
    <t>Авансовые отчеты:</t>
  </si>
  <si>
    <t>Канц.расходы</t>
  </si>
  <si>
    <t>Григорьев-материалы</t>
  </si>
  <si>
    <t>Расходы с 01.06.20 по 24.09.20</t>
  </si>
  <si>
    <t>за май</t>
  </si>
  <si>
    <t>за июнь-уборка мусора и обсыпка щебнем</t>
  </si>
  <si>
    <t>за июнь-ремонт протечек и реконстр.водопров.</t>
  </si>
  <si>
    <t>Мамонов-э/материалы</t>
  </si>
  <si>
    <t>за июль-утрамбовка мусора</t>
  </si>
  <si>
    <t>Мамонов-автоматы выкл.</t>
  </si>
  <si>
    <t>Мамонов-ремонт дороги</t>
  </si>
  <si>
    <t>Мамонов-ремонт водопровода</t>
  </si>
  <si>
    <t>Мамонов-комплектующие</t>
  </si>
  <si>
    <t>Мамонов-уплотнение отходов</t>
  </si>
  <si>
    <t>за август-э/технические</t>
  </si>
  <si>
    <t>работы(Электрика)</t>
  </si>
  <si>
    <t>Касьянов</t>
  </si>
  <si>
    <t>Долг по з/п</t>
  </si>
  <si>
    <t>Работа автогрейд.</t>
  </si>
  <si>
    <t>ТСЖ Кристалл</t>
  </si>
  <si>
    <t>Аренда</t>
  </si>
  <si>
    <t>Электросоюз ЦБМ</t>
  </si>
  <si>
    <t>Счетчик</t>
  </si>
  <si>
    <t>Сад сервис</t>
  </si>
  <si>
    <t>Упр.комп.по обр. мус.</t>
  </si>
  <si>
    <t>Вывоз мусора июль</t>
  </si>
  <si>
    <t>Никончук</t>
  </si>
  <si>
    <t>Григорьев-сайт продление</t>
  </si>
  <si>
    <t>Григорьев-картридж</t>
  </si>
  <si>
    <t>7810+881+2000+900</t>
  </si>
  <si>
    <t>Кацелярия</t>
  </si>
  <si>
    <t>Моб связь</t>
  </si>
  <si>
    <t>Всего за период</t>
  </si>
  <si>
    <t>Октябрь</t>
  </si>
  <si>
    <t>Ноябрь</t>
  </si>
  <si>
    <t>ремонт комп.</t>
  </si>
  <si>
    <t>таблички для дверей</t>
  </si>
  <si>
    <t>декабрь</t>
  </si>
  <si>
    <t>Расходы с 25.09.20 по 06.11.20</t>
  </si>
  <si>
    <t>за сентябрь, октябрь</t>
  </si>
  <si>
    <t>Судоремонт Сервис-субаренда</t>
  </si>
  <si>
    <t>Материалы</t>
  </si>
  <si>
    <t>Мамонов-комплектующие для подстанции</t>
  </si>
  <si>
    <t>Расходы с 07.11-31.12.20</t>
  </si>
  <si>
    <t>Мамонов</t>
  </si>
  <si>
    <t>Разборка ремонт водопровода</t>
  </si>
  <si>
    <t>Ремонт на тп 391</t>
  </si>
  <si>
    <t>Мамонов-материалы для э/тех работ</t>
  </si>
  <si>
    <t>Григорьев-запрос сведений</t>
  </si>
  <si>
    <t>Мамонов-э/товары для освещения</t>
  </si>
  <si>
    <t>Э/технические работы</t>
  </si>
  <si>
    <t>Григорьев-ремонт компьютера</t>
  </si>
  <si>
    <t>Бухуслуги</t>
  </si>
  <si>
    <t>Страх.взносы</t>
  </si>
  <si>
    <t>РКО (комиссия банка)</t>
  </si>
  <si>
    <t>МЮЦЗО</t>
  </si>
  <si>
    <t>юр.услуги</t>
  </si>
  <si>
    <t>Кристалл</t>
  </si>
  <si>
    <t>аренда</t>
  </si>
  <si>
    <t>Обслуживание точек учета</t>
  </si>
  <si>
    <t>Моя земля</t>
  </si>
  <si>
    <t>Кадастр</t>
  </si>
  <si>
    <t>Центр оценки</t>
  </si>
  <si>
    <t>Серов а/о</t>
  </si>
  <si>
    <t>канцелярия</t>
  </si>
  <si>
    <t>бензин</t>
  </si>
  <si>
    <t>юристы</t>
  </si>
  <si>
    <t>копирование</t>
  </si>
  <si>
    <t>нотариус</t>
  </si>
  <si>
    <t>моб.связь</t>
  </si>
  <si>
    <t>Большой Корунд 25.09.20-31.12.20 а/о</t>
  </si>
  <si>
    <t>Расходы за 2020г.</t>
  </si>
  <si>
    <t>АО Управляющая компания по обр</t>
  </si>
  <si>
    <t>Апрель (бухуслуги)</t>
  </si>
  <si>
    <t>ВиКом ЭО (юр.услуги)</t>
  </si>
  <si>
    <t>ГК ПрофЭнерго (обучение)</t>
  </si>
  <si>
    <t>Григорьев Н.И.</t>
  </si>
  <si>
    <t>ИП Баруткин А.И.</t>
  </si>
  <si>
    <t>ИП Константинов А.В.</t>
  </si>
  <si>
    <t>Касьянов А.Л. (долг по з/п)</t>
  </si>
  <si>
    <t>МОЯ ЗЕМЛЯ (кадастр)</t>
  </si>
  <si>
    <t>МЮЦЗО (юр.услуги)</t>
  </si>
  <si>
    <t>ТД Пластэк (материалы)</t>
  </si>
  <si>
    <t>СадСервис (работа грейдера)</t>
  </si>
  <si>
    <t>ТСЖ Кристалл (аренда)</t>
  </si>
  <si>
    <t>ЦЕНТР ОЦЕНКИ
ИМУЩЕСТВА, СПБ</t>
  </si>
  <si>
    <t>Электросоюз ЦБМ (электросчетчик)</t>
  </si>
  <si>
    <t>Банковские услуги</t>
  </si>
  <si>
    <t>ВСЕГО</t>
  </si>
  <si>
    <t>всего</t>
  </si>
  <si>
    <t>Большой Корунд 01.06.20-30.09.20 а/о</t>
  </si>
  <si>
    <t xml:space="preserve">Поступило на расчетный счет в 2020 году:   </t>
  </si>
  <si>
    <t xml:space="preserve">из них: </t>
  </si>
  <si>
    <t>членские взносы за 2020 год</t>
  </si>
  <si>
    <t>членские взносы за 2019 и предыдущие года</t>
  </si>
  <si>
    <t>членские взносы за 2021 год</t>
  </si>
  <si>
    <t>итого членские взносы</t>
  </si>
  <si>
    <t>книжки садовода</t>
  </si>
  <si>
    <t>целевые  (дороги, ПСК)</t>
  </si>
  <si>
    <t>Лаврова Светлана Витальевна (уч.591) без назначения</t>
  </si>
  <si>
    <t>аренда помещения</t>
  </si>
  <si>
    <t>Никончук (сотрудник)</t>
  </si>
  <si>
    <t>возврат ТСЖ Кристалл</t>
  </si>
  <si>
    <t>возврат Фонд оценки имущества</t>
  </si>
  <si>
    <t>ошибочно заплачено за электричество, мы вернули</t>
  </si>
  <si>
    <t>50 000,00</t>
  </si>
  <si>
    <t>100 000,00</t>
  </si>
  <si>
    <t>№ п/п</t>
  </si>
  <si>
    <t>Наименование статей затрат</t>
  </si>
  <si>
    <t>Затраты</t>
  </si>
  <si>
    <t xml:space="preserve">Планировалось </t>
  </si>
  <si>
    <t xml:space="preserve">Потрачено </t>
  </si>
  <si>
    <t>Затраты на оплату труда с учетом налогов</t>
  </si>
  <si>
    <t>Председатель</t>
  </si>
  <si>
    <t>468 720,00</t>
  </si>
  <si>
    <t xml:space="preserve">Секретарь </t>
  </si>
  <si>
    <t>203 112,00</t>
  </si>
  <si>
    <t>Электроэнергия общего пользования</t>
  </si>
  <si>
    <t>300 000,00</t>
  </si>
  <si>
    <t>Обслуживание электрохозяйства (всего)</t>
  </si>
  <si>
    <t>417 000,00</t>
  </si>
  <si>
    <t xml:space="preserve">Обслуживание ЛЭП 10 КВа </t>
  </si>
  <si>
    <t xml:space="preserve">Обслуживание ЛЭП 0,8 КВа </t>
  </si>
  <si>
    <t>150 000,00</t>
  </si>
  <si>
    <t>Обслуживание ТП</t>
  </si>
  <si>
    <t xml:space="preserve">Текущее обслуживание АСКУЭ </t>
  </si>
  <si>
    <t>Оплата 3-х симок на АСКУЭ</t>
  </si>
  <si>
    <t>Расходы на материалы</t>
  </si>
  <si>
    <t>Обслуживание водопровода (всего)</t>
  </si>
  <si>
    <t>349 460,00</t>
  </si>
  <si>
    <t>Разборка водопровода</t>
  </si>
  <si>
    <t>105 000</t>
  </si>
  <si>
    <t>Эксплуатационные расходы (протечки)</t>
  </si>
  <si>
    <t>Сборка водопровода</t>
  </si>
  <si>
    <t xml:space="preserve">Реконструкция водопровода </t>
  </si>
  <si>
    <t>Обращение с отходами (всего)</t>
  </si>
  <si>
    <t>1 546 000,00</t>
  </si>
  <si>
    <t>Вывоз отходов</t>
  </si>
  <si>
    <t>1 514 000,00</t>
  </si>
  <si>
    <t>Уборка мест накопления отходов</t>
  </si>
  <si>
    <t>Трамбовка мусора в контейнерах</t>
  </si>
  <si>
    <t>Ремонт дорог (всего)</t>
  </si>
  <si>
    <t>93 020,00</t>
  </si>
  <si>
    <t>Грейдирование дорог</t>
  </si>
  <si>
    <t>45 000,00</t>
  </si>
  <si>
    <t>Ямочный ремонт дорог с материалами</t>
  </si>
  <si>
    <t>60 000,00</t>
  </si>
  <si>
    <t>Зимняя расчистка дорог</t>
  </si>
  <si>
    <t>Аренда зала для проведения собраний</t>
  </si>
  <si>
    <t>75 000,00</t>
  </si>
  <si>
    <t>Аренда помещения для правления ТСН</t>
  </si>
  <si>
    <t>Канцелярские расходы</t>
  </si>
  <si>
    <t>Копировальные работы</t>
  </si>
  <si>
    <t>10 000,00</t>
  </si>
  <si>
    <t>Услуги банка (РКО)</t>
  </si>
  <si>
    <t>30 000,00</t>
  </si>
  <si>
    <t>Ведение бухгалтерского учета</t>
  </si>
  <si>
    <t>144 000,00</t>
  </si>
  <si>
    <t>Прочие непредвиденные расходы</t>
  </si>
  <si>
    <t>400 000,00</t>
  </si>
  <si>
    <t>Возврат части долга Касьянову А.Л.</t>
  </si>
  <si>
    <t>Покупка 4-х счетчиков АСКУЭ</t>
  </si>
  <si>
    <t>Обучение энергетика</t>
  </si>
  <si>
    <t>Прочистки канав в лесной зоне</t>
  </si>
  <si>
    <t>Оценка имущества</t>
  </si>
  <si>
    <t>Аванс за геодезические работы</t>
  </si>
  <si>
    <t xml:space="preserve">Транспортные расходы на топливо </t>
  </si>
  <si>
    <t>80 000,00</t>
  </si>
  <si>
    <t>Расходы на мобильную связь и СМС-ки</t>
  </si>
  <si>
    <t>Юридические услуги</t>
  </si>
  <si>
    <t>350 000,00</t>
  </si>
  <si>
    <t>Нотариальные услуги</t>
  </si>
  <si>
    <t>Почтовые услуги</t>
  </si>
  <si>
    <t>Погашение долгов за 2019 год</t>
  </si>
  <si>
    <t>252 280,00</t>
  </si>
  <si>
    <t>Премиальный фонд</t>
  </si>
  <si>
    <t>Оплата сайта</t>
  </si>
  <si>
    <t>2 000,00</t>
  </si>
  <si>
    <t>Возврат садоводу оплаты электроэнергии</t>
  </si>
  <si>
    <t>Итого:</t>
  </si>
  <si>
    <t>Остаток на расчетном счету по состоянию на 01.01.2021г:</t>
  </si>
  <si>
    <t>4 359 261,55</t>
  </si>
  <si>
    <t>Поступило</t>
  </si>
  <si>
    <t>Подсыпка щебня около мусорок</t>
  </si>
  <si>
    <t>Приобретение писчей бумаги, конвертов</t>
  </si>
  <si>
    <t>Ремонт оргтехники, покупка компл.</t>
  </si>
  <si>
    <t>Назначение сбора</t>
  </si>
  <si>
    <t>Членские взносы за 2020 год</t>
  </si>
  <si>
    <t>Аренда помещения правления</t>
  </si>
  <si>
    <t>Оплата членских книжек</t>
  </si>
  <si>
    <t>Оплата электроэнергии</t>
  </si>
  <si>
    <t>Авансовый платеж за 2021 год</t>
  </si>
  <si>
    <t>Долги по взносам за 2017 – 2019 годы</t>
  </si>
  <si>
    <t>Поступление в кассу с 01.12. по 31.12.2019</t>
  </si>
  <si>
    <t xml:space="preserve">№ п/п </t>
  </si>
  <si>
    <t>налог на оплату труда</t>
  </si>
  <si>
    <t>Величина взноса</t>
  </si>
  <si>
    <t>Затраты на оплату труда (всего)</t>
  </si>
  <si>
    <t xml:space="preserve"> Эл. энергия общего пользования </t>
  </si>
  <si>
    <t>Обращение с мусором (всего)</t>
  </si>
  <si>
    <t>уборка мест накопления отходов</t>
  </si>
  <si>
    <t>Аренда помещения СНТ</t>
  </si>
  <si>
    <t xml:space="preserve">Аренда зала для проведения собраний </t>
  </si>
  <si>
    <t xml:space="preserve">Канцелярские расходы   </t>
  </si>
  <si>
    <t>Услуги банка</t>
  </si>
  <si>
    <t>Оплата труда наемных сотрудников</t>
  </si>
  <si>
    <t>должность</t>
  </si>
  <si>
    <t>з/п в месяц</t>
  </si>
  <si>
    <t>кол-во месяцев</t>
  </si>
  <si>
    <t>Председатель ТСН "Большой Корунд"</t>
  </si>
  <si>
    <t>Секретарь ТСН "Большой Корунд"</t>
  </si>
  <si>
    <t>Водоснабжение</t>
  </si>
  <si>
    <t xml:space="preserve">Освещение </t>
  </si>
  <si>
    <t>Потери (10%)</t>
  </si>
  <si>
    <t xml:space="preserve">Текущий ремонт </t>
  </si>
  <si>
    <t>оборудование мест накопления отходов</t>
  </si>
  <si>
    <t xml:space="preserve">Грейдерование 3 раза в год </t>
  </si>
  <si>
    <t>Возврат долга Касьянову</t>
  </si>
  <si>
    <t>стоимость услуг</t>
  </si>
  <si>
    <t>Вознаграждение председателю БК</t>
  </si>
  <si>
    <t>Вознаграждение секретарю БК</t>
  </si>
  <si>
    <t>Покупка расходных материалов</t>
  </si>
  <si>
    <t>Восстановление уличного освещения</t>
  </si>
  <si>
    <t>Облуживание сети 0,4</t>
  </si>
  <si>
    <t xml:space="preserve">Величина членского взноса:   19 руб. с квадратного метра площади участка </t>
  </si>
  <si>
    <t>Приход от аренды помещения</t>
  </si>
  <si>
    <t>Оплата долгов предыдущих периодов</t>
  </si>
  <si>
    <t>Целевой взнос на оформление земли</t>
  </si>
  <si>
    <t>Ремонт сооружения правления</t>
  </si>
  <si>
    <t>Содержание дорог (всего)</t>
  </si>
  <si>
    <t>ПРИХОДНО-РАСХОДНАЯ СМЕТА НА 2022 год</t>
  </si>
  <si>
    <t xml:space="preserve">Обслуживание Сети 10КВа </t>
  </si>
  <si>
    <t>Обслуживание ТП и масляного разъединителя</t>
  </si>
  <si>
    <t>обслуживание системы АСКУЭ</t>
  </si>
  <si>
    <t xml:space="preserve">Обслуживание водопровода </t>
  </si>
  <si>
    <t>вывоз 1000 кубов</t>
  </si>
  <si>
    <t>возврат долга</t>
  </si>
  <si>
    <t>Остаток на расчетном счету на 01.01.2022г:</t>
  </si>
  <si>
    <t xml:space="preserve">Покупка расходников для оргтехники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</si>
</sst>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#,##0.00&quot;р.&quot;"/>
    <numFmt numFmtId="166" formatCode="#,##0.00_р_."/>
    <numFmt numFmtId="167" formatCode="#,##0.00\ &quot;₽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/>
    </xf>
    <xf numFmtId="165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0" xfId="0" applyNumberFormat="1" applyBorder="1" applyAlignment="1">
      <alignment horizontal="center"/>
    </xf>
    <xf numFmtId="166" fontId="0" fillId="33" borderId="10" xfId="0" applyNumberFormat="1" applyFill="1" applyBorder="1" applyAlignment="1">
      <alignment/>
    </xf>
    <xf numFmtId="0" fontId="0" fillId="0" borderId="0" xfId="52">
      <alignment/>
      <protection/>
    </xf>
    <xf numFmtId="0" fontId="0" fillId="0" borderId="0" xfId="52" applyBorder="1">
      <alignment/>
      <protection/>
    </xf>
    <xf numFmtId="0" fontId="0" fillId="0" borderId="0" xfId="52" applyFill="1" applyBorder="1">
      <alignment/>
      <protection/>
    </xf>
    <xf numFmtId="0" fontId="0" fillId="0" borderId="0" xfId="52" applyAlignment="1">
      <alignment/>
      <protection/>
    </xf>
    <xf numFmtId="0" fontId="0" fillId="0" borderId="0" xfId="52" applyAlignment="1">
      <alignment/>
      <protection/>
    </xf>
    <xf numFmtId="0" fontId="0" fillId="0" borderId="0" xfId="52" applyFill="1" applyBorder="1" applyAlignment="1">
      <alignment/>
      <protection/>
    </xf>
    <xf numFmtId="0" fontId="0" fillId="0" borderId="11" xfId="52" applyBorder="1" applyAlignment="1">
      <alignment/>
      <protection/>
    </xf>
    <xf numFmtId="0" fontId="0" fillId="0" borderId="0" xfId="52" applyFill="1">
      <alignment/>
      <protection/>
    </xf>
    <xf numFmtId="0" fontId="0" fillId="0" borderId="0" xfId="52" applyBorder="1" applyAlignment="1">
      <alignment/>
      <protection/>
    </xf>
    <xf numFmtId="164" fontId="0" fillId="12" borderId="10" xfId="0" applyNumberFormat="1" applyFill="1" applyBorder="1" applyAlignment="1">
      <alignment/>
    </xf>
    <xf numFmtId="164" fontId="0" fillId="15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15" borderId="10" xfId="0" applyNumberFormat="1" applyFill="1" applyBorder="1" applyAlignment="1">
      <alignment/>
    </xf>
    <xf numFmtId="0" fontId="0" fillId="15" borderId="10" xfId="0" applyFill="1" applyBorder="1" applyAlignment="1">
      <alignment/>
    </xf>
    <xf numFmtId="0" fontId="0" fillId="0" borderId="0" xfId="52" applyAlignment="1">
      <alignment/>
      <protection/>
    </xf>
    <xf numFmtId="0" fontId="0" fillId="0" borderId="0" xfId="52" applyFill="1" applyBorder="1" applyAlignment="1">
      <alignment/>
      <protection/>
    </xf>
    <xf numFmtId="164" fontId="27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center"/>
    </xf>
    <xf numFmtId="164" fontId="0" fillId="10" borderId="10" xfId="0" applyNumberFormat="1" applyFill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43" fontId="43" fillId="0" borderId="0" xfId="52" applyNumberFormat="1" applyFont="1">
      <alignment/>
      <protection/>
    </xf>
    <xf numFmtId="43" fontId="43" fillId="0" borderId="0" xfId="52" applyNumberFormat="1" applyFont="1" applyBorder="1">
      <alignment/>
      <protection/>
    </xf>
    <xf numFmtId="43" fontId="43" fillId="0" borderId="11" xfId="52" applyNumberFormat="1" applyFont="1" applyBorder="1">
      <alignment/>
      <protection/>
    </xf>
    <xf numFmtId="43" fontId="43" fillId="0" borderId="0" xfId="52" applyNumberFormat="1" applyFont="1" applyFill="1" applyBorder="1">
      <alignment/>
      <protection/>
    </xf>
    <xf numFmtId="43" fontId="43" fillId="0" borderId="0" xfId="0" applyNumberFormat="1" applyFont="1" applyAlignment="1">
      <alignment/>
    </xf>
    <xf numFmtId="43" fontId="43" fillId="15" borderId="11" xfId="0" applyNumberFormat="1" applyFont="1" applyFill="1" applyBorder="1" applyAlignment="1">
      <alignment/>
    </xf>
    <xf numFmtId="43" fontId="43" fillId="0" borderId="0" xfId="52" applyNumberFormat="1" applyFont="1" applyFill="1">
      <alignment/>
      <protection/>
    </xf>
    <xf numFmtId="43" fontId="43" fillId="0" borderId="11" xfId="52" applyNumberFormat="1" applyFont="1" applyFill="1" applyBorder="1">
      <alignment/>
      <protection/>
    </xf>
    <xf numFmtId="43" fontId="0" fillId="0" borderId="0" xfId="52" applyNumberFormat="1" applyFont="1" applyBorder="1">
      <alignment/>
      <protection/>
    </xf>
    <xf numFmtId="43" fontId="0" fillId="0" borderId="11" xfId="52" applyNumberFormat="1" applyFont="1" applyBorder="1">
      <alignment/>
      <protection/>
    </xf>
    <xf numFmtId="43" fontId="0" fillId="0" borderId="0" xfId="52" applyNumberFormat="1" applyFont="1">
      <alignment/>
      <protection/>
    </xf>
    <xf numFmtId="43" fontId="0" fillId="0" borderId="0" xfId="52" applyNumberFormat="1" applyFont="1" applyFill="1" applyBorder="1">
      <alignment/>
      <protection/>
    </xf>
    <xf numFmtId="43" fontId="0" fillId="0" borderId="0" xfId="0" applyNumberFormat="1" applyFont="1" applyAlignment="1">
      <alignment/>
    </xf>
    <xf numFmtId="43" fontId="0" fillId="0" borderId="0" xfId="52" applyNumberFormat="1" applyFont="1" applyFill="1">
      <alignment/>
      <protection/>
    </xf>
    <xf numFmtId="43" fontId="0" fillId="0" borderId="11" xfId="52" applyNumberFormat="1" applyFont="1" applyFill="1" applyBorder="1">
      <alignment/>
      <protection/>
    </xf>
    <xf numFmtId="164" fontId="0" fillId="0" borderId="11" xfId="52" applyNumberFormat="1" applyFont="1" applyBorder="1">
      <alignment/>
      <protection/>
    </xf>
    <xf numFmtId="164" fontId="0" fillId="0" borderId="0" xfId="52" applyNumberFormat="1" applyFont="1">
      <alignment/>
      <protection/>
    </xf>
    <xf numFmtId="164" fontId="0" fillId="0" borderId="0" xfId="52" applyNumberFormat="1" applyFont="1" applyBorder="1">
      <alignment/>
      <protection/>
    </xf>
    <xf numFmtId="164" fontId="0" fillId="0" borderId="0" xfId="52" applyNumberFormat="1" applyFont="1" applyFill="1" applyBorder="1">
      <alignment/>
      <protection/>
    </xf>
    <xf numFmtId="164" fontId="0" fillId="0" borderId="0" xfId="0" applyNumberFormat="1" applyFont="1" applyAlignment="1">
      <alignment/>
    </xf>
    <xf numFmtId="164" fontId="0" fillId="0" borderId="11" xfId="52" applyNumberFormat="1" applyFont="1" applyFill="1" applyBorder="1">
      <alignment/>
      <protection/>
    </xf>
    <xf numFmtId="0" fontId="0" fillId="0" borderId="10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4" fontId="34" fillId="0" borderId="0" xfId="52" applyNumberFormat="1" applyFont="1">
      <alignment/>
      <protection/>
    </xf>
    <xf numFmtId="4" fontId="0" fillId="0" borderId="0" xfId="52" applyNumberFormat="1">
      <alignment/>
      <protection/>
    </xf>
    <xf numFmtId="0" fontId="34" fillId="0" borderId="0" xfId="52" applyFont="1">
      <alignment/>
      <protection/>
    </xf>
    <xf numFmtId="164" fontId="44" fillId="0" borderId="11" xfId="0" applyNumberFormat="1" applyFont="1" applyBorder="1" applyAlignment="1">
      <alignment horizontal="left" vertical="center" wrapText="1" indent="3"/>
    </xf>
    <xf numFmtId="164" fontId="45" fillId="0" borderId="13" xfId="0" applyNumberFormat="1" applyFont="1" applyBorder="1" applyAlignment="1">
      <alignment horizontal="left" vertical="center" wrapText="1" indent="3"/>
    </xf>
    <xf numFmtId="164" fontId="0" fillId="0" borderId="0" xfId="52" applyNumberFormat="1">
      <alignment/>
      <protection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0" fontId="46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 wrapText="1" indent="2"/>
    </xf>
    <xf numFmtId="0" fontId="45" fillId="0" borderId="14" xfId="0" applyFont="1" applyBorder="1" applyAlignment="1">
      <alignment horizontal="left" vertical="center" wrapText="1" indent="3"/>
    </xf>
    <xf numFmtId="4" fontId="45" fillId="0" borderId="14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3" fontId="45" fillId="0" borderId="14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167" fontId="46" fillId="0" borderId="14" xfId="0" applyNumberFormat="1" applyFont="1" applyBorder="1" applyAlignment="1">
      <alignment horizontal="center" vertical="center" wrapText="1"/>
    </xf>
    <xf numFmtId="164" fontId="45" fillId="0" borderId="14" xfId="0" applyNumberFormat="1" applyFont="1" applyBorder="1" applyAlignment="1">
      <alignment horizontal="center" vertical="center" wrapText="1"/>
    </xf>
    <xf numFmtId="43" fontId="45" fillId="0" borderId="14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>
      <alignment/>
    </xf>
    <xf numFmtId="0" fontId="45" fillId="0" borderId="15" xfId="0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 vertical="center" wrapText="1"/>
    </xf>
    <xf numFmtId="167" fontId="46" fillId="0" borderId="15" xfId="0" applyNumberFormat="1" applyFont="1" applyBorder="1" applyAlignment="1">
      <alignment horizontal="center" vertical="center" wrapText="1"/>
    </xf>
    <xf numFmtId="43" fontId="45" fillId="0" borderId="15" xfId="0" applyNumberFormat="1" applyFont="1" applyBorder="1" applyAlignment="1">
      <alignment vertical="center" wrapText="1"/>
    </xf>
    <xf numFmtId="0" fontId="45" fillId="0" borderId="11" xfId="0" applyFont="1" applyBorder="1" applyAlignment="1">
      <alignment horizontal="justify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justify" vertical="center" wrapText="1"/>
    </xf>
    <xf numFmtId="0" fontId="47" fillId="0" borderId="13" xfId="0" applyFont="1" applyBorder="1" applyAlignment="1">
      <alignment horizontal="justify" vertical="center" wrapText="1"/>
    </xf>
    <xf numFmtId="164" fontId="49" fillId="0" borderId="14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vertical="center" wrapText="1"/>
    </xf>
    <xf numFmtId="8" fontId="47" fillId="0" borderId="14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51" fillId="0" borderId="0" xfId="0" applyFont="1" applyAlignment="1">
      <alignment horizontal="justify" vertical="center"/>
    </xf>
    <xf numFmtId="0" fontId="50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45" fillId="0" borderId="0" xfId="0" applyFont="1" applyBorder="1" applyAlignment="1">
      <alignment horizontal="left" vertical="center" wrapText="1"/>
    </xf>
    <xf numFmtId="167" fontId="46" fillId="0" borderId="0" xfId="0" applyNumberFormat="1" applyFont="1" applyBorder="1" applyAlignment="1">
      <alignment horizontal="center" vertical="center" wrapText="1"/>
    </xf>
    <xf numFmtId="8" fontId="46" fillId="0" borderId="11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16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8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8" fontId="45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167" fontId="46" fillId="0" borderId="17" xfId="0" applyNumberFormat="1" applyFont="1" applyFill="1" applyBorder="1" applyAlignment="1">
      <alignment horizontal="center" vertical="center" wrapText="1"/>
    </xf>
    <xf numFmtId="167" fontId="46" fillId="0" borderId="18" xfId="0" applyNumberFormat="1" applyFont="1" applyFill="1" applyBorder="1" applyAlignment="1">
      <alignment horizontal="center" vertical="center" wrapText="1"/>
    </xf>
    <xf numFmtId="167" fontId="46" fillId="0" borderId="19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/>
    </xf>
    <xf numFmtId="8" fontId="45" fillId="0" borderId="0" xfId="0" applyNumberFormat="1" applyFont="1" applyFill="1" applyBorder="1" applyAlignment="1">
      <alignment horizontal="center" vertical="center"/>
    </xf>
    <xf numFmtId="8" fontId="46" fillId="0" borderId="10" xfId="0" applyNumberFormat="1" applyFont="1" applyFill="1" applyBorder="1" applyAlignment="1">
      <alignment horizontal="center" vertical="center"/>
    </xf>
    <xf numFmtId="8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3" fillId="0" borderId="0" xfId="52" applyFont="1" applyAlignment="1">
      <alignment horizontal="center"/>
      <protection/>
    </xf>
    <xf numFmtId="0" fontId="0" fillId="0" borderId="0" xfId="52" applyAlignment="1">
      <alignment/>
      <protection/>
    </xf>
    <xf numFmtId="0" fontId="0" fillId="0" borderId="0" xfId="52" applyFill="1" applyBorder="1" applyAlignment="1">
      <alignment/>
      <protection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45" fillId="0" borderId="22" xfId="0" applyFont="1" applyBorder="1" applyAlignment="1">
      <alignment horizontal="right" vertical="center" wrapText="1"/>
    </xf>
    <xf numFmtId="0" fontId="45" fillId="0" borderId="23" xfId="0" applyFont="1" applyBorder="1" applyAlignment="1">
      <alignment horizontal="right" vertical="center" wrapText="1"/>
    </xf>
    <xf numFmtId="0" fontId="45" fillId="0" borderId="16" xfId="0" applyFont="1" applyBorder="1" applyAlignment="1">
      <alignment horizontal="right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left"/>
    </xf>
    <xf numFmtId="0" fontId="54" fillId="0" borderId="23" xfId="0" applyFont="1" applyBorder="1" applyAlignment="1">
      <alignment horizontal="left"/>
    </xf>
    <xf numFmtId="0" fontId="54" fillId="0" borderId="16" xfId="0" applyFont="1" applyBorder="1" applyAlignment="1">
      <alignment horizontal="left"/>
    </xf>
    <xf numFmtId="0" fontId="47" fillId="0" borderId="22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52" fillId="0" borderId="28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 wrapText="1"/>
    </xf>
    <xf numFmtId="0" fontId="45" fillId="0" borderId="32" xfId="0" applyFont="1" applyFill="1" applyBorder="1" applyAlignment="1">
      <alignment horizontal="right" vertical="center"/>
    </xf>
    <xf numFmtId="0" fontId="45" fillId="0" borderId="33" xfId="0" applyFont="1" applyFill="1" applyBorder="1" applyAlignment="1">
      <alignment horizontal="right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3">
      <selection activeCell="O45" sqref="O45"/>
    </sheetView>
  </sheetViews>
  <sheetFormatPr defaultColWidth="9.140625" defaultRowHeight="15"/>
  <cols>
    <col min="2" max="2" width="9.57421875" style="0" bestFit="1" customWidth="1"/>
    <col min="3" max="4" width="10.57421875" style="0" bestFit="1" customWidth="1"/>
    <col min="5" max="5" width="11.57421875" style="0" bestFit="1" customWidth="1"/>
    <col min="7" max="10" width="12.7109375" style="0" customWidth="1"/>
    <col min="11" max="11" width="15.28125" style="0" customWidth="1"/>
  </cols>
  <sheetData>
    <row r="1" spans="2:4" ht="15">
      <c r="B1" s="126" t="s">
        <v>5</v>
      </c>
      <c r="C1" s="126"/>
      <c r="D1" s="126"/>
    </row>
    <row r="3" spans="2:5" ht="15">
      <c r="B3" t="s">
        <v>6</v>
      </c>
      <c r="C3" t="s">
        <v>7</v>
      </c>
      <c r="D3" t="s">
        <v>8</v>
      </c>
      <c r="E3" t="s">
        <v>9</v>
      </c>
    </row>
    <row r="4" spans="1:5" ht="15.75" customHeight="1">
      <c r="A4" t="s">
        <v>0</v>
      </c>
      <c r="B4" s="1">
        <v>2016.4</v>
      </c>
      <c r="C4" s="1"/>
      <c r="D4">
        <v>4242.15</v>
      </c>
      <c r="E4" s="1">
        <v>9556</v>
      </c>
    </row>
    <row r="5" spans="2:5" ht="15">
      <c r="B5" s="1"/>
      <c r="C5" s="1"/>
      <c r="D5">
        <v>4509.57</v>
      </c>
      <c r="E5" s="1"/>
    </row>
    <row r="6" spans="2:5" ht="15">
      <c r="B6" s="1"/>
      <c r="C6" s="1"/>
      <c r="D6">
        <v>5050.04</v>
      </c>
      <c r="E6" s="1"/>
    </row>
    <row r="7" spans="1:10" ht="15">
      <c r="A7" s="2" t="s">
        <v>10</v>
      </c>
      <c r="B7" s="3">
        <v>2016.4</v>
      </c>
      <c r="C7" s="3"/>
      <c r="D7" s="2">
        <v>13801.76</v>
      </c>
      <c r="E7" s="3">
        <v>9556</v>
      </c>
      <c r="G7" s="1">
        <f>SUM(B4:B6)</f>
        <v>2016.4</v>
      </c>
      <c r="H7" s="1">
        <f>SUM(C4:C6)</f>
        <v>0</v>
      </c>
      <c r="I7" s="1">
        <f>SUM(D4:D6)</f>
        <v>13801.759999999998</v>
      </c>
      <c r="J7" s="1">
        <f>SUM(E4:E6)</f>
        <v>9556</v>
      </c>
    </row>
    <row r="8" spans="2:10" ht="15">
      <c r="B8" s="1"/>
      <c r="C8" s="1"/>
      <c r="E8" s="1"/>
      <c r="G8" s="1"/>
      <c r="H8" s="1"/>
      <c r="I8" s="1"/>
      <c r="J8" s="1"/>
    </row>
    <row r="9" spans="1:10" ht="15">
      <c r="A9" t="s">
        <v>1</v>
      </c>
      <c r="B9" s="1"/>
      <c r="C9" s="1">
        <v>3621</v>
      </c>
      <c r="D9">
        <v>4672.72</v>
      </c>
      <c r="E9" s="1">
        <v>36467</v>
      </c>
      <c r="G9" s="1"/>
      <c r="H9" s="1"/>
      <c r="I9" s="1"/>
      <c r="J9" s="1"/>
    </row>
    <row r="10" spans="2:10" ht="15">
      <c r="B10" s="1"/>
      <c r="C10" s="1"/>
      <c r="D10">
        <v>7037.57</v>
      </c>
      <c r="E10" s="1">
        <v>33706</v>
      </c>
      <c r="G10" s="1"/>
      <c r="H10" s="1"/>
      <c r="I10" s="1"/>
      <c r="J10" s="1"/>
    </row>
    <row r="11" spans="1:10" ht="15">
      <c r="A11" s="2" t="s">
        <v>10</v>
      </c>
      <c r="B11" s="3"/>
      <c r="C11" s="3">
        <v>3621</v>
      </c>
      <c r="D11" s="2">
        <v>11746.29</v>
      </c>
      <c r="E11" s="3">
        <v>70173.8</v>
      </c>
      <c r="G11" s="1">
        <f>SUM(B9:B10)</f>
        <v>0</v>
      </c>
      <c r="H11" s="1">
        <f>SUM(C9:C10)</f>
        <v>3621</v>
      </c>
      <c r="I11" s="1">
        <f>SUM(D9:D10)</f>
        <v>11710.29</v>
      </c>
      <c r="J11" s="1">
        <f>SUM(E9:E10)</f>
        <v>70173</v>
      </c>
    </row>
    <row r="12" spans="2:10" ht="15">
      <c r="B12" s="1"/>
      <c r="C12" s="1"/>
      <c r="E12" s="1"/>
      <c r="G12" s="1"/>
      <c r="H12" s="1"/>
      <c r="I12" s="1"/>
      <c r="J12" s="1"/>
    </row>
    <row r="13" spans="1:10" ht="15">
      <c r="A13" t="s">
        <v>2</v>
      </c>
      <c r="B13" s="1">
        <v>1166</v>
      </c>
      <c r="C13" s="1"/>
      <c r="D13" s="1">
        <v>7500</v>
      </c>
      <c r="E13" s="1">
        <v>15000</v>
      </c>
      <c r="G13" s="1"/>
      <c r="H13" s="1"/>
      <c r="I13" s="1"/>
      <c r="J13" s="1"/>
    </row>
    <row r="14" spans="2:10" ht="15">
      <c r="B14">
        <v>10804.64</v>
      </c>
      <c r="C14" s="1"/>
      <c r="D14" s="1"/>
      <c r="E14" s="1"/>
      <c r="G14" s="1"/>
      <c r="H14" s="1"/>
      <c r="I14" s="1"/>
      <c r="J14" s="1"/>
    </row>
    <row r="15" spans="1:10" ht="15">
      <c r="A15" s="2" t="s">
        <v>10</v>
      </c>
      <c r="B15" s="2">
        <v>11970.64</v>
      </c>
      <c r="C15" s="3"/>
      <c r="D15" s="3">
        <v>7500</v>
      </c>
      <c r="E15" s="3">
        <v>15000</v>
      </c>
      <c r="G15" s="1">
        <f>SUM(B13:B14)</f>
        <v>11970.64</v>
      </c>
      <c r="H15" s="1">
        <f>SUM(C13:C14)</f>
        <v>0</v>
      </c>
      <c r="I15" s="1">
        <f>SUM(D13:D14)</f>
        <v>7500</v>
      </c>
      <c r="J15" s="1">
        <f>SUM(E13:E14)</f>
        <v>15000</v>
      </c>
    </row>
    <row r="16" spans="3:10" ht="15">
      <c r="C16" s="1"/>
      <c r="D16" s="1"/>
      <c r="G16" s="1"/>
      <c r="H16" s="1"/>
      <c r="I16" s="1"/>
      <c r="J16" s="1"/>
    </row>
    <row r="17" spans="1:10" ht="15">
      <c r="A17" t="s">
        <v>3</v>
      </c>
      <c r="B17">
        <v>34835.24</v>
      </c>
      <c r="C17" s="1"/>
      <c r="D17" s="1">
        <v>5939.4</v>
      </c>
      <c r="E17" s="1">
        <v>94400.2</v>
      </c>
      <c r="G17" s="1"/>
      <c r="H17" s="1"/>
      <c r="I17" s="1"/>
      <c r="J17" s="1"/>
    </row>
    <row r="18" spans="2:10" ht="15">
      <c r="B18" s="1">
        <v>224</v>
      </c>
      <c r="C18" s="1"/>
      <c r="D18" s="1">
        <v>5347.37</v>
      </c>
      <c r="E18">
        <v>63547.56</v>
      </c>
      <c r="G18" s="1"/>
      <c r="H18" s="1"/>
      <c r="I18" s="1"/>
      <c r="J18" s="1"/>
    </row>
    <row r="19" spans="3:10" ht="15">
      <c r="C19" s="1"/>
      <c r="D19" s="1">
        <v>4907.52</v>
      </c>
      <c r="E19">
        <v>32000</v>
      </c>
      <c r="G19" s="1"/>
      <c r="H19" s="1"/>
      <c r="I19" s="1"/>
      <c r="J19" s="1"/>
    </row>
    <row r="20" spans="1:10" ht="15">
      <c r="A20" s="2" t="s">
        <v>10</v>
      </c>
      <c r="B20" s="2">
        <v>35059.24</v>
      </c>
      <c r="C20" s="3"/>
      <c r="D20" s="3">
        <v>16194.29</v>
      </c>
      <c r="E20" s="2">
        <v>189947.76</v>
      </c>
      <c r="G20" s="1">
        <f>SUM(B17:B19)</f>
        <v>35059.24</v>
      </c>
      <c r="H20" s="1">
        <f>SUM(C17:C19)</f>
        <v>0</v>
      </c>
      <c r="I20" s="1">
        <f>SUM(D17:D19)</f>
        <v>16194.29</v>
      </c>
      <c r="J20" s="1">
        <f>SUM(E17:E19)</f>
        <v>189947.76</v>
      </c>
    </row>
    <row r="21" spans="3:10" ht="15">
      <c r="C21" s="1"/>
      <c r="D21" s="1"/>
      <c r="G21" s="1"/>
      <c r="H21" s="1"/>
      <c r="I21" s="1"/>
      <c r="J21" s="1"/>
    </row>
    <row r="22" spans="1:10" ht="15">
      <c r="A22" t="s">
        <v>4</v>
      </c>
      <c r="B22">
        <v>337.24</v>
      </c>
      <c r="C22" s="1">
        <v>6997.44</v>
      </c>
      <c r="D22" s="1">
        <v>4657.57</v>
      </c>
      <c r="E22" s="1">
        <v>10500</v>
      </c>
      <c r="G22" s="1"/>
      <c r="H22" s="1"/>
      <c r="I22" s="1"/>
      <c r="J22" s="1"/>
    </row>
    <row r="23" spans="2:10" ht="15">
      <c r="B23" s="1">
        <v>1283</v>
      </c>
      <c r="C23" s="1"/>
      <c r="D23" s="1">
        <v>3657</v>
      </c>
      <c r="E23" s="1">
        <v>7506</v>
      </c>
      <c r="G23" s="1"/>
      <c r="H23" s="1"/>
      <c r="I23" s="1"/>
      <c r="J23" s="1"/>
    </row>
    <row r="24" spans="2:10" ht="15">
      <c r="B24" s="1">
        <v>9112</v>
      </c>
      <c r="C24" s="1"/>
      <c r="D24" s="1"/>
      <c r="E24" s="1">
        <v>9900</v>
      </c>
      <c r="G24" s="1"/>
      <c r="H24" s="1"/>
      <c r="I24" s="1"/>
      <c r="J24" s="1"/>
    </row>
    <row r="25" spans="2:10" ht="15">
      <c r="B25" s="1">
        <v>2707</v>
      </c>
      <c r="C25" s="1"/>
      <c r="D25" s="1"/>
      <c r="E25" s="1"/>
      <c r="G25" s="1"/>
      <c r="H25" s="1"/>
      <c r="I25" s="1"/>
      <c r="J25" s="1"/>
    </row>
    <row r="26" spans="2:10" ht="15">
      <c r="B26" s="1">
        <v>7250</v>
      </c>
      <c r="C26" s="1"/>
      <c r="D26" s="1"/>
      <c r="E26" s="1"/>
      <c r="G26" s="1"/>
      <c r="H26" s="1"/>
      <c r="I26" s="1"/>
      <c r="J26" s="1"/>
    </row>
    <row r="27" spans="1:10" ht="15">
      <c r="A27" s="2" t="s">
        <v>10</v>
      </c>
      <c r="B27" s="2">
        <v>20689.24</v>
      </c>
      <c r="C27" s="3">
        <v>6997.44</v>
      </c>
      <c r="D27" s="3">
        <v>8314.57</v>
      </c>
      <c r="E27" s="3">
        <v>27906</v>
      </c>
      <c r="G27" s="1">
        <f>SUM(B22:B26)</f>
        <v>20689.239999999998</v>
      </c>
      <c r="H27" s="1">
        <f>SUM(C22:C26)</f>
        <v>6997.44</v>
      </c>
      <c r="I27" s="1">
        <f>SUM(D22:D26)</f>
        <v>8314.57</v>
      </c>
      <c r="J27" s="1">
        <f>SUM(E22:E26)</f>
        <v>27906</v>
      </c>
    </row>
    <row r="28" spans="1:10" ht="15">
      <c r="A28" s="2"/>
      <c r="B28" s="2"/>
      <c r="C28" s="3"/>
      <c r="D28" s="3"/>
      <c r="E28" s="3"/>
      <c r="G28" s="1"/>
      <c r="H28" s="1"/>
      <c r="I28" s="1"/>
      <c r="J28" s="1"/>
    </row>
    <row r="29" spans="3:11" ht="15">
      <c r="C29" s="1"/>
      <c r="D29" s="1"/>
      <c r="E29" s="1"/>
      <c r="G29" s="31" t="s">
        <v>6</v>
      </c>
      <c r="H29" s="31" t="s">
        <v>7</v>
      </c>
      <c r="I29" s="31" t="s">
        <v>8</v>
      </c>
      <c r="J29" s="31" t="s">
        <v>9</v>
      </c>
      <c r="K29" s="56" t="s">
        <v>139</v>
      </c>
    </row>
    <row r="30" spans="1:11" ht="15">
      <c r="A30" t="s">
        <v>11</v>
      </c>
      <c r="B30">
        <v>69735.52</v>
      </c>
      <c r="C30" s="1">
        <v>10618.44</v>
      </c>
      <c r="D30">
        <v>57556.91</v>
      </c>
      <c r="E30" s="1">
        <v>312577.56</v>
      </c>
      <c r="G30" s="5">
        <f>SUM(G7:G27)</f>
        <v>69735.51999999999</v>
      </c>
      <c r="H30" s="5">
        <f>SUM(H7:H27)</f>
        <v>10618.439999999999</v>
      </c>
      <c r="I30" s="5">
        <f>SUM(I7:I27)</f>
        <v>57520.91</v>
      </c>
      <c r="J30" s="5">
        <f>SUM(J7:J27)</f>
        <v>312582.76</v>
      </c>
      <c r="K30" s="57">
        <f>SUM(G30:J30)</f>
        <v>450457.63</v>
      </c>
    </row>
    <row r="31" ht="15">
      <c r="E31" s="1"/>
    </row>
    <row r="32" ht="15">
      <c r="E32" s="1"/>
    </row>
    <row r="33" ht="15">
      <c r="E33" s="1"/>
    </row>
    <row r="34" ht="15">
      <c r="E34" s="1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66"/>
  <sheetViews>
    <sheetView zoomScalePageLayoutView="0" workbookViewId="0" topLeftCell="A19">
      <selection activeCell="F11" sqref="F11"/>
    </sheetView>
  </sheetViews>
  <sheetFormatPr defaultColWidth="9.140625" defaultRowHeight="15"/>
  <cols>
    <col min="1" max="1" width="5.28125" style="0" customWidth="1"/>
    <col min="2" max="2" width="44.00390625" style="0" customWidth="1"/>
    <col min="3" max="3" width="16.140625" style="0" customWidth="1"/>
    <col min="4" max="4" width="18.28125" style="0" customWidth="1"/>
    <col min="5" max="5" width="14.8515625" style="0" customWidth="1"/>
  </cols>
  <sheetData>
    <row r="1" ht="15.75" thickBot="1"/>
    <row r="2" spans="1:3" ht="32.25" thickBot="1">
      <c r="A2" s="86" t="s">
        <v>157</v>
      </c>
      <c r="B2" s="87" t="s">
        <v>236</v>
      </c>
      <c r="C2" s="87" t="s">
        <v>232</v>
      </c>
    </row>
    <row r="3" spans="1:3" ht="16.5" thickBot="1">
      <c r="A3" s="88">
        <v>1</v>
      </c>
      <c r="B3" s="68" t="s">
        <v>243</v>
      </c>
      <c r="C3" s="90">
        <v>406841.8</v>
      </c>
    </row>
    <row r="4" spans="1:3" ht="16.5" thickBot="1">
      <c r="A4" s="88">
        <v>2</v>
      </c>
      <c r="B4" s="68" t="s">
        <v>237</v>
      </c>
      <c r="C4" s="77">
        <v>2498278.34</v>
      </c>
    </row>
    <row r="5" spans="1:3" ht="16.5" thickBot="1">
      <c r="A5" s="88">
        <v>3</v>
      </c>
      <c r="B5" s="68" t="s">
        <v>242</v>
      </c>
      <c r="C5" s="77">
        <v>391911.91</v>
      </c>
    </row>
    <row r="6" spans="1:3" ht="16.5" thickBot="1">
      <c r="A6" s="88">
        <v>4</v>
      </c>
      <c r="B6" s="68" t="s">
        <v>238</v>
      </c>
      <c r="C6" s="77">
        <v>47700</v>
      </c>
    </row>
    <row r="7" spans="1:3" ht="16.5" thickBot="1">
      <c r="A7" s="88">
        <v>5</v>
      </c>
      <c r="B7" s="68" t="s">
        <v>239</v>
      </c>
      <c r="C7" s="77">
        <v>3780</v>
      </c>
    </row>
    <row r="8" spans="1:3" ht="16.5" thickBot="1">
      <c r="A8" s="88">
        <v>6</v>
      </c>
      <c r="B8" s="68" t="s">
        <v>240</v>
      </c>
      <c r="C8" s="77">
        <v>4270</v>
      </c>
    </row>
    <row r="9" spans="1:3" ht="16.5" thickBot="1">
      <c r="A9" s="89">
        <v>7</v>
      </c>
      <c r="B9" s="68" t="s">
        <v>241</v>
      </c>
      <c r="C9" s="77">
        <v>1006479.5</v>
      </c>
    </row>
    <row r="10" spans="1:3" ht="16.5" thickBot="1">
      <c r="A10" s="137" t="s">
        <v>229</v>
      </c>
      <c r="B10" s="138"/>
      <c r="C10" s="69" t="s">
        <v>231</v>
      </c>
    </row>
    <row r="12" ht="15.75" thickBot="1">
      <c r="E12" s="79"/>
    </row>
    <row r="13" spans="1:5" ht="16.5" thickBot="1">
      <c r="A13" s="139" t="s">
        <v>157</v>
      </c>
      <c r="B13" s="139" t="s">
        <v>158</v>
      </c>
      <c r="C13" s="137" t="s">
        <v>159</v>
      </c>
      <c r="D13" s="141"/>
      <c r="E13" s="80"/>
    </row>
    <row r="14" spans="1:5" ht="16.5" thickBot="1">
      <c r="A14" s="140"/>
      <c r="B14" s="140"/>
      <c r="C14" s="66" t="s">
        <v>160</v>
      </c>
      <c r="D14" s="82" t="s">
        <v>161</v>
      </c>
      <c r="E14" s="81"/>
    </row>
    <row r="15" spans="1:5" ht="19.5" customHeight="1" thickBot="1">
      <c r="A15" s="66">
        <v>1</v>
      </c>
      <c r="B15" s="68" t="s">
        <v>162</v>
      </c>
      <c r="C15" s="83">
        <v>671832</v>
      </c>
      <c r="D15" s="84">
        <v>671832</v>
      </c>
      <c r="E15" s="79"/>
    </row>
    <row r="16" spans="1:5" ht="16.5" thickBot="1">
      <c r="A16" s="66"/>
      <c r="B16" s="70" t="s">
        <v>163</v>
      </c>
      <c r="C16" s="66" t="s">
        <v>164</v>
      </c>
      <c r="D16" s="85">
        <v>468720</v>
      </c>
      <c r="E16" s="79"/>
    </row>
    <row r="17" spans="1:4" ht="16.5" thickBot="1">
      <c r="A17" s="66"/>
      <c r="B17" s="70" t="s">
        <v>165</v>
      </c>
      <c r="C17" s="66" t="s">
        <v>166</v>
      </c>
      <c r="D17" s="85">
        <v>203112</v>
      </c>
    </row>
    <row r="18" spans="1:4" ht="16.5" thickBot="1">
      <c r="A18" s="66">
        <v>2</v>
      </c>
      <c r="B18" s="68" t="s">
        <v>167</v>
      </c>
      <c r="C18" s="69" t="s">
        <v>168</v>
      </c>
      <c r="D18" s="76">
        <v>0</v>
      </c>
    </row>
    <row r="19" spans="1:4" ht="16.5" thickBot="1">
      <c r="A19" s="66">
        <v>3</v>
      </c>
      <c r="B19" s="68" t="s">
        <v>169</v>
      </c>
      <c r="C19" s="69" t="s">
        <v>170</v>
      </c>
      <c r="D19" s="76">
        <v>661840.5</v>
      </c>
    </row>
    <row r="20" spans="1:4" ht="16.5" thickBot="1">
      <c r="A20" s="66"/>
      <c r="B20" s="71" t="s">
        <v>171</v>
      </c>
      <c r="C20" s="72">
        <v>100000</v>
      </c>
      <c r="D20" s="78">
        <v>71200</v>
      </c>
    </row>
    <row r="21" spans="1:4" ht="16.5" thickBot="1">
      <c r="A21" s="66"/>
      <c r="B21" s="71" t="s">
        <v>172</v>
      </c>
      <c r="C21" s="67" t="s">
        <v>173</v>
      </c>
      <c r="D21" s="78">
        <v>157600</v>
      </c>
    </row>
    <row r="22" spans="1:4" ht="16.5" thickBot="1">
      <c r="A22" s="66"/>
      <c r="B22" s="71" t="s">
        <v>174</v>
      </c>
      <c r="C22" s="67" t="s">
        <v>156</v>
      </c>
      <c r="D22" s="78">
        <v>76800</v>
      </c>
    </row>
    <row r="23" spans="1:4" ht="16.5" thickBot="1">
      <c r="A23" s="66"/>
      <c r="B23" s="71" t="s">
        <v>175</v>
      </c>
      <c r="C23" s="72">
        <v>55000</v>
      </c>
      <c r="D23" s="78">
        <v>55000</v>
      </c>
    </row>
    <row r="24" spans="1:4" ht="16.5" thickBot="1">
      <c r="A24" s="66"/>
      <c r="B24" s="71" t="s">
        <v>176</v>
      </c>
      <c r="C24" s="72">
        <v>12000</v>
      </c>
      <c r="D24" s="78">
        <v>8400</v>
      </c>
    </row>
    <row r="25" spans="1:4" ht="16.5" thickBot="1">
      <c r="A25" s="66"/>
      <c r="B25" s="71" t="s">
        <v>177</v>
      </c>
      <c r="C25" s="67"/>
      <c r="D25" s="78">
        <v>292840.5</v>
      </c>
    </row>
    <row r="26" spans="1:4" ht="16.5" thickBot="1">
      <c r="A26" s="66">
        <v>4</v>
      </c>
      <c r="B26" s="68" t="s">
        <v>178</v>
      </c>
      <c r="C26" s="69" t="s">
        <v>179</v>
      </c>
      <c r="D26" s="76">
        <v>265447.24</v>
      </c>
    </row>
    <row r="27" spans="1:4" ht="16.5" thickBot="1">
      <c r="A27" s="66"/>
      <c r="B27" s="68" t="s">
        <v>180</v>
      </c>
      <c r="C27" s="67" t="s">
        <v>181</v>
      </c>
      <c r="D27" s="78">
        <v>16200</v>
      </c>
    </row>
    <row r="28" spans="1:4" ht="16.5" thickBot="1">
      <c r="A28" s="73"/>
      <c r="B28" s="68" t="s">
        <v>182</v>
      </c>
      <c r="C28" s="67"/>
      <c r="D28" s="78">
        <v>26400</v>
      </c>
    </row>
    <row r="29" spans="1:4" ht="16.5" thickBot="1">
      <c r="A29" s="66"/>
      <c r="B29" s="68" t="s">
        <v>183</v>
      </c>
      <c r="C29" s="74">
        <v>200000</v>
      </c>
      <c r="D29" s="78">
        <v>27500</v>
      </c>
    </row>
    <row r="30" spans="1:4" ht="16.5" thickBot="1">
      <c r="A30" s="66"/>
      <c r="B30" s="68" t="s">
        <v>184</v>
      </c>
      <c r="C30" s="67"/>
      <c r="D30" s="78">
        <v>63000</v>
      </c>
    </row>
    <row r="31" spans="1:4" ht="16.5" thickBot="1">
      <c r="A31" s="66"/>
      <c r="B31" s="68" t="s">
        <v>177</v>
      </c>
      <c r="C31" s="67" t="s">
        <v>155</v>
      </c>
      <c r="D31" s="78">
        <v>132347.24</v>
      </c>
    </row>
    <row r="32" spans="1:4" ht="16.5" thickBot="1">
      <c r="A32" s="66">
        <v>5</v>
      </c>
      <c r="B32" s="68" t="s">
        <v>185</v>
      </c>
      <c r="C32" s="69" t="s">
        <v>186</v>
      </c>
      <c r="D32" s="76">
        <v>241778</v>
      </c>
    </row>
    <row r="33" spans="1:4" ht="16.5" thickBot="1">
      <c r="A33" s="66"/>
      <c r="B33" s="68" t="s">
        <v>187</v>
      </c>
      <c r="C33" s="67" t="s">
        <v>188</v>
      </c>
      <c r="D33" s="78">
        <v>105178</v>
      </c>
    </row>
    <row r="34" spans="1:4" ht="16.5" thickBot="1">
      <c r="A34" s="66"/>
      <c r="B34" s="68" t="s">
        <v>189</v>
      </c>
      <c r="C34" s="67" t="s">
        <v>155</v>
      </c>
      <c r="D34" s="78">
        <v>31600</v>
      </c>
    </row>
    <row r="35" spans="1:4" ht="16.5" customHeight="1" thickBot="1">
      <c r="A35" s="66"/>
      <c r="B35" s="68" t="s">
        <v>233</v>
      </c>
      <c r="C35" s="67"/>
      <c r="D35" s="78">
        <v>5000</v>
      </c>
    </row>
    <row r="36" spans="1:4" ht="16.5" thickBot="1">
      <c r="A36" s="66"/>
      <c r="B36" s="68" t="s">
        <v>190</v>
      </c>
      <c r="C36" s="67"/>
      <c r="D36" s="78">
        <v>100000</v>
      </c>
    </row>
    <row r="37" spans="1:4" ht="16.5" thickBot="1">
      <c r="A37" s="66">
        <v>6</v>
      </c>
      <c r="B37" s="68" t="s">
        <v>191</v>
      </c>
      <c r="C37" s="69" t="s">
        <v>192</v>
      </c>
      <c r="D37" s="76">
        <v>78000</v>
      </c>
    </row>
    <row r="38" spans="1:4" ht="16.5" thickBot="1">
      <c r="A38" s="66"/>
      <c r="B38" s="68" t="s">
        <v>193</v>
      </c>
      <c r="C38" s="67" t="s">
        <v>194</v>
      </c>
      <c r="D38" s="78">
        <v>36000</v>
      </c>
    </row>
    <row r="39" spans="1:4" ht="16.5" thickBot="1">
      <c r="A39" s="66"/>
      <c r="B39" s="68" t="s">
        <v>195</v>
      </c>
      <c r="C39" s="67" t="s">
        <v>196</v>
      </c>
      <c r="D39" s="78">
        <v>42000</v>
      </c>
    </row>
    <row r="40" spans="1:4" ht="16.5" thickBot="1">
      <c r="A40" s="66">
        <v>7</v>
      </c>
      <c r="B40" s="68" t="s">
        <v>197</v>
      </c>
      <c r="C40" s="69" t="s">
        <v>196</v>
      </c>
      <c r="D40" s="76">
        <v>0</v>
      </c>
    </row>
    <row r="41" spans="1:4" ht="16.5" thickBot="1">
      <c r="A41" s="66">
        <v>8</v>
      </c>
      <c r="B41" s="68" t="s">
        <v>198</v>
      </c>
      <c r="C41" s="69" t="s">
        <v>199</v>
      </c>
      <c r="D41" s="76">
        <v>0</v>
      </c>
    </row>
    <row r="42" spans="1:4" ht="16.5" thickBot="1">
      <c r="A42" s="66">
        <v>9</v>
      </c>
      <c r="B42" s="68" t="s">
        <v>200</v>
      </c>
      <c r="C42" s="69">
        <v>0</v>
      </c>
      <c r="D42" s="76">
        <v>41000</v>
      </c>
    </row>
    <row r="43" spans="1:4" ht="16.5" thickBot="1">
      <c r="A43" s="66">
        <v>10</v>
      </c>
      <c r="B43" s="68" t="s">
        <v>201</v>
      </c>
      <c r="C43" s="69" t="s">
        <v>155</v>
      </c>
      <c r="D43" s="76">
        <v>162800.74</v>
      </c>
    </row>
    <row r="44" spans="1:4" ht="16.5" customHeight="1" thickBot="1">
      <c r="A44" s="73"/>
      <c r="B44" s="68" t="s">
        <v>234</v>
      </c>
      <c r="C44" s="75"/>
      <c r="D44" s="78">
        <v>78200.74</v>
      </c>
    </row>
    <row r="45" spans="1:4" ht="16.5" thickBot="1">
      <c r="A45" s="73"/>
      <c r="B45" s="68" t="s">
        <v>202</v>
      </c>
      <c r="C45" s="75"/>
      <c r="D45" s="78">
        <v>84600</v>
      </c>
    </row>
    <row r="46" spans="1:4" ht="16.5" thickBot="1">
      <c r="A46" s="66">
        <v>11</v>
      </c>
      <c r="B46" s="68" t="s">
        <v>235</v>
      </c>
      <c r="C46" s="69" t="s">
        <v>203</v>
      </c>
      <c r="D46" s="76">
        <v>11205.47</v>
      </c>
    </row>
    <row r="47" spans="1:4" ht="16.5" thickBot="1">
      <c r="A47" s="66">
        <v>12</v>
      </c>
      <c r="B47" s="68" t="s">
        <v>204</v>
      </c>
      <c r="C47" s="69" t="s">
        <v>205</v>
      </c>
      <c r="D47" s="76">
        <v>54835.94</v>
      </c>
    </row>
    <row r="48" spans="1:4" ht="16.5" thickBot="1">
      <c r="A48" s="66">
        <v>13</v>
      </c>
      <c r="B48" s="68" t="s">
        <v>206</v>
      </c>
      <c r="C48" s="69" t="s">
        <v>207</v>
      </c>
      <c r="D48" s="76">
        <v>134000</v>
      </c>
    </row>
    <row r="49" spans="1:4" ht="16.5" thickBot="1">
      <c r="A49" s="66">
        <v>14</v>
      </c>
      <c r="B49" s="68" t="s">
        <v>208</v>
      </c>
      <c r="C49" s="69" t="s">
        <v>209</v>
      </c>
      <c r="D49" s="76">
        <v>377232</v>
      </c>
    </row>
    <row r="50" spans="1:4" ht="16.5" thickBot="1">
      <c r="A50" s="66"/>
      <c r="B50" s="68" t="s">
        <v>210</v>
      </c>
      <c r="C50" s="67"/>
      <c r="D50" s="78">
        <v>150000</v>
      </c>
    </row>
    <row r="51" spans="1:4" ht="16.5" thickBot="1">
      <c r="A51" s="66"/>
      <c r="B51" s="68" t="s">
        <v>211</v>
      </c>
      <c r="C51" s="67"/>
      <c r="D51" s="78">
        <v>40232</v>
      </c>
    </row>
    <row r="52" spans="1:4" ht="16.5" thickBot="1">
      <c r="A52" s="66"/>
      <c r="B52" s="68" t="s">
        <v>212</v>
      </c>
      <c r="C52" s="67"/>
      <c r="D52" s="78">
        <v>4000</v>
      </c>
    </row>
    <row r="53" spans="1:4" ht="16.5" thickBot="1">
      <c r="A53" s="66"/>
      <c r="B53" s="68" t="s">
        <v>213</v>
      </c>
      <c r="C53" s="67"/>
      <c r="D53" s="78">
        <v>18000</v>
      </c>
    </row>
    <row r="54" spans="1:4" ht="16.5" thickBot="1">
      <c r="A54" s="66"/>
      <c r="B54" s="68" t="s">
        <v>214</v>
      </c>
      <c r="C54" s="67"/>
      <c r="D54" s="78">
        <v>50000</v>
      </c>
    </row>
    <row r="55" spans="1:4" ht="16.5" thickBot="1">
      <c r="A55" s="66"/>
      <c r="B55" s="68" t="s">
        <v>215</v>
      </c>
      <c r="C55" s="67"/>
      <c r="D55" s="78">
        <v>115000</v>
      </c>
    </row>
    <row r="56" spans="1:4" ht="16.5" thickBot="1">
      <c r="A56" s="66">
        <v>15</v>
      </c>
      <c r="B56" s="68" t="s">
        <v>216</v>
      </c>
      <c r="C56" s="69" t="s">
        <v>217</v>
      </c>
      <c r="D56" s="76">
        <v>187590.24</v>
      </c>
    </row>
    <row r="57" spans="1:4" ht="16.5" thickBot="1">
      <c r="A57" s="66">
        <v>16</v>
      </c>
      <c r="B57" s="68" t="s">
        <v>218</v>
      </c>
      <c r="C57" s="69" t="s">
        <v>205</v>
      </c>
      <c r="D57" s="76">
        <v>26600</v>
      </c>
    </row>
    <row r="58" spans="1:4" ht="16.5" thickBot="1">
      <c r="A58" s="66">
        <v>17</v>
      </c>
      <c r="B58" s="68" t="s">
        <v>219</v>
      </c>
      <c r="C58" s="69" t="s">
        <v>220</v>
      </c>
      <c r="D58" s="76">
        <v>591350</v>
      </c>
    </row>
    <row r="59" spans="1:4" ht="16.5" thickBot="1">
      <c r="A59" s="66">
        <v>18</v>
      </c>
      <c r="B59" s="68" t="s">
        <v>221</v>
      </c>
      <c r="C59" s="69">
        <v>0</v>
      </c>
      <c r="D59" s="76">
        <v>75300</v>
      </c>
    </row>
    <row r="60" spans="1:4" ht="16.5" thickBot="1">
      <c r="A60" s="66">
        <v>19</v>
      </c>
      <c r="B60" s="68" t="s">
        <v>222</v>
      </c>
      <c r="C60" s="69" t="s">
        <v>155</v>
      </c>
      <c r="D60" s="76">
        <v>149487.87</v>
      </c>
    </row>
    <row r="61" spans="1:4" ht="16.5" thickBot="1">
      <c r="A61" s="66">
        <v>20</v>
      </c>
      <c r="B61" s="68" t="s">
        <v>223</v>
      </c>
      <c r="C61" s="69" t="s">
        <v>224</v>
      </c>
      <c r="D61" s="76">
        <v>252280</v>
      </c>
    </row>
    <row r="62" spans="1:4" ht="16.5" thickBot="1">
      <c r="A62" s="66">
        <v>21</v>
      </c>
      <c r="B62" s="68" t="s">
        <v>225</v>
      </c>
      <c r="C62" s="69">
        <v>0</v>
      </c>
      <c r="D62" s="76">
        <v>0</v>
      </c>
    </row>
    <row r="63" spans="1:4" ht="16.5" thickBot="1">
      <c r="A63" s="66">
        <v>22</v>
      </c>
      <c r="B63" s="68" t="s">
        <v>226</v>
      </c>
      <c r="C63" s="69" t="s">
        <v>227</v>
      </c>
      <c r="D63" s="76">
        <v>2000</v>
      </c>
    </row>
    <row r="64" spans="1:4" ht="16.5" thickBot="1">
      <c r="A64" s="66">
        <v>23</v>
      </c>
      <c r="B64" s="68" t="s">
        <v>228</v>
      </c>
      <c r="C64" s="67"/>
      <c r="D64" s="76">
        <v>4270</v>
      </c>
    </row>
    <row r="65" spans="1:4" ht="16.5" thickBot="1">
      <c r="A65" s="134" t="s">
        <v>229</v>
      </c>
      <c r="B65" s="136"/>
      <c r="C65" s="67"/>
      <c r="D65" s="76">
        <f>D15+D19+D26++D32+D37+D42+D43+D46+D47+D48+D49+D56+D57+D58+D59+D60+D61+D63+D64</f>
        <v>3988850</v>
      </c>
    </row>
    <row r="66" spans="1:4" ht="16.5" thickBot="1">
      <c r="A66" s="134" t="s">
        <v>230</v>
      </c>
      <c r="B66" s="135"/>
      <c r="C66" s="136"/>
      <c r="D66" s="76">
        <v>370411.55</v>
      </c>
    </row>
  </sheetData>
  <sheetProtection/>
  <mergeCells count="6">
    <mergeCell ref="A66:C66"/>
    <mergeCell ref="A10:B10"/>
    <mergeCell ref="A13:A14"/>
    <mergeCell ref="B13:B14"/>
    <mergeCell ref="C13:D13"/>
    <mergeCell ref="A65:B65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64"/>
  <sheetViews>
    <sheetView tabSelected="1" zoomScalePageLayoutView="0" workbookViewId="0" topLeftCell="A1">
      <selection activeCell="G43" sqref="G43"/>
    </sheetView>
  </sheetViews>
  <sheetFormatPr defaultColWidth="9.140625" defaultRowHeight="15"/>
  <cols>
    <col min="1" max="1" width="5.28125" style="0" customWidth="1"/>
    <col min="2" max="2" width="7.140625" style="0" customWidth="1"/>
    <col min="3" max="3" width="39.7109375" style="0" customWidth="1"/>
    <col min="4" max="4" width="18.28125" style="0" customWidth="1"/>
    <col min="5" max="5" width="13.00390625" style="0" customWidth="1"/>
    <col min="6" max="6" width="15.28125" style="105" customWidth="1"/>
    <col min="10" max="10" width="13.8515625" style="0" customWidth="1"/>
    <col min="11" max="11" width="13.140625" style="0" customWidth="1"/>
  </cols>
  <sheetData>
    <row r="2" spans="1:7" ht="15.75">
      <c r="A2" s="91"/>
      <c r="B2" s="165" t="s">
        <v>280</v>
      </c>
      <c r="C2" s="165"/>
      <c r="D2" s="165"/>
      <c r="E2" s="165"/>
      <c r="F2" s="165"/>
      <c r="G2" s="92"/>
    </row>
    <row r="3" spans="1:7" ht="15">
      <c r="A3" s="91"/>
      <c r="B3" s="91"/>
      <c r="C3" s="91"/>
      <c r="D3" s="91"/>
      <c r="E3" s="91"/>
      <c r="F3" s="107"/>
      <c r="G3" s="92"/>
    </row>
    <row r="4" spans="1:7" ht="15">
      <c r="A4" s="166" t="s">
        <v>244</v>
      </c>
      <c r="B4" s="167" t="s">
        <v>158</v>
      </c>
      <c r="C4" s="167"/>
      <c r="D4" s="166" t="s">
        <v>268</v>
      </c>
      <c r="E4" s="166" t="s">
        <v>245</v>
      </c>
      <c r="F4" s="166" t="s">
        <v>246</v>
      </c>
      <c r="G4" s="92"/>
    </row>
    <row r="5" spans="1:7" ht="15">
      <c r="A5" s="166"/>
      <c r="B5" s="167"/>
      <c r="C5" s="167"/>
      <c r="D5" s="166"/>
      <c r="E5" s="166"/>
      <c r="F5" s="166"/>
      <c r="G5" s="92"/>
    </row>
    <row r="6" spans="1:7" s="100" customFormat="1" ht="15.75">
      <c r="A6" s="163">
        <v>1</v>
      </c>
      <c r="B6" s="155" t="s">
        <v>247</v>
      </c>
      <c r="C6" s="155"/>
      <c r="D6" s="111">
        <v>516000</v>
      </c>
      <c r="E6" s="111">
        <v>155832</v>
      </c>
      <c r="F6" s="123">
        <v>671832</v>
      </c>
      <c r="G6" s="99"/>
    </row>
    <row r="7" spans="1:7" s="100" customFormat="1" ht="15">
      <c r="A7" s="163"/>
      <c r="B7" s="112"/>
      <c r="C7" s="112" t="s">
        <v>269</v>
      </c>
      <c r="D7" s="108">
        <v>360000</v>
      </c>
      <c r="E7" s="108">
        <v>108720</v>
      </c>
      <c r="F7" s="124"/>
      <c r="G7" s="99"/>
    </row>
    <row r="8" spans="1:7" s="100" customFormat="1" ht="15">
      <c r="A8" s="163"/>
      <c r="B8" s="112"/>
      <c r="C8" s="112" t="s">
        <v>270</v>
      </c>
      <c r="D8" s="108">
        <v>156000</v>
      </c>
      <c r="E8" s="108">
        <v>47112</v>
      </c>
      <c r="F8" s="124"/>
      <c r="G8" s="99"/>
    </row>
    <row r="9" spans="1:7" s="100" customFormat="1" ht="15.75">
      <c r="A9" s="147">
        <v>2</v>
      </c>
      <c r="B9" s="155" t="s">
        <v>248</v>
      </c>
      <c r="C9" s="155"/>
      <c r="D9" s="111">
        <f>SUM(D10:D12)</f>
        <v>233000</v>
      </c>
      <c r="E9" s="113"/>
      <c r="F9" s="123">
        <f>D9</f>
        <v>233000</v>
      </c>
      <c r="G9" s="99"/>
    </row>
    <row r="10" spans="1:7" s="100" customFormat="1" ht="15.75">
      <c r="A10" s="147"/>
      <c r="B10" s="112"/>
      <c r="C10" s="112" t="s">
        <v>261</v>
      </c>
      <c r="D10" s="111">
        <v>180000</v>
      </c>
      <c r="E10" s="109"/>
      <c r="F10" s="125"/>
      <c r="G10" s="99"/>
    </row>
    <row r="11" spans="1:7" s="100" customFormat="1" ht="15">
      <c r="A11" s="147"/>
      <c r="B11" s="112"/>
      <c r="C11" s="112" t="s">
        <v>262</v>
      </c>
      <c r="D11" s="108">
        <v>32000</v>
      </c>
      <c r="E11" s="109"/>
      <c r="F11" s="125"/>
      <c r="G11" s="99"/>
    </row>
    <row r="12" spans="1:7" s="100" customFormat="1" ht="15">
      <c r="A12" s="147"/>
      <c r="B12" s="112"/>
      <c r="C12" s="112" t="s">
        <v>263</v>
      </c>
      <c r="D12" s="108">
        <v>21000</v>
      </c>
      <c r="E12" s="109"/>
      <c r="F12" s="125"/>
      <c r="G12" s="99"/>
    </row>
    <row r="13" spans="1:7" ht="15.75">
      <c r="A13" s="163">
        <v>3</v>
      </c>
      <c r="B13" s="164" t="s">
        <v>169</v>
      </c>
      <c r="C13" s="164"/>
      <c r="D13" s="108">
        <f>SUM(D14:D20)</f>
        <v>202000</v>
      </c>
      <c r="E13" s="109"/>
      <c r="F13" s="123">
        <f>D13</f>
        <v>202000</v>
      </c>
      <c r="G13" s="92"/>
    </row>
    <row r="14" spans="1:7" ht="15">
      <c r="A14" s="163"/>
      <c r="B14" s="112"/>
      <c r="C14" s="112" t="s">
        <v>281</v>
      </c>
      <c r="D14" s="108">
        <v>50000</v>
      </c>
      <c r="E14" s="109"/>
      <c r="F14" s="125"/>
      <c r="G14" s="92"/>
    </row>
    <row r="15" spans="1:7" ht="15">
      <c r="A15" s="163"/>
      <c r="B15" s="112"/>
      <c r="C15" s="112" t="s">
        <v>282</v>
      </c>
      <c r="D15" s="108">
        <v>20000</v>
      </c>
      <c r="E15" s="109"/>
      <c r="F15" s="125"/>
      <c r="G15" s="92"/>
    </row>
    <row r="16" spans="1:7" ht="15">
      <c r="A16" s="163"/>
      <c r="B16" s="112"/>
      <c r="C16" s="112" t="s">
        <v>273</v>
      </c>
      <c r="D16" s="108">
        <v>20000</v>
      </c>
      <c r="E16" s="109"/>
      <c r="F16" s="125"/>
      <c r="G16" s="92"/>
    </row>
    <row r="17" spans="1:7" ht="15">
      <c r="A17" s="163"/>
      <c r="B17" s="112"/>
      <c r="C17" s="112" t="s">
        <v>272</v>
      </c>
      <c r="D17" s="108">
        <v>15000</v>
      </c>
      <c r="E17" s="109"/>
      <c r="F17" s="125"/>
      <c r="G17" s="92"/>
    </row>
    <row r="18" spans="1:7" ht="15">
      <c r="A18" s="163"/>
      <c r="B18" s="112"/>
      <c r="C18" s="112" t="s">
        <v>177</v>
      </c>
      <c r="D18" s="108">
        <v>25000</v>
      </c>
      <c r="E18" s="109"/>
      <c r="F18" s="125"/>
      <c r="G18" s="92"/>
    </row>
    <row r="19" spans="1:7" ht="15">
      <c r="A19" s="163"/>
      <c r="B19" s="112"/>
      <c r="C19" s="112" t="s">
        <v>283</v>
      </c>
      <c r="D19" s="108">
        <v>60000</v>
      </c>
      <c r="E19" s="109"/>
      <c r="F19" s="125"/>
      <c r="G19" s="92"/>
    </row>
    <row r="20" spans="1:7" ht="15">
      <c r="A20" s="163"/>
      <c r="B20" s="112"/>
      <c r="C20" s="112" t="s">
        <v>176</v>
      </c>
      <c r="D20" s="108">
        <v>12000</v>
      </c>
      <c r="E20" s="109"/>
      <c r="F20" s="125"/>
      <c r="G20" s="92"/>
    </row>
    <row r="21" spans="1:7" ht="15.75">
      <c r="A21" s="163">
        <v>4</v>
      </c>
      <c r="B21" s="155" t="s">
        <v>284</v>
      </c>
      <c r="C21" s="155"/>
      <c r="D21" s="111">
        <f>SUM(D22:D25)</f>
        <v>200000</v>
      </c>
      <c r="E21" s="111"/>
      <c r="F21" s="123">
        <f>D21+E21</f>
        <v>200000</v>
      </c>
      <c r="G21" s="92"/>
    </row>
    <row r="22" spans="1:7" ht="15">
      <c r="A22" s="163"/>
      <c r="B22" s="109"/>
      <c r="C22" s="112" t="s">
        <v>183</v>
      </c>
      <c r="D22" s="108">
        <v>100000</v>
      </c>
      <c r="E22" s="108"/>
      <c r="F22" s="125"/>
      <c r="G22" s="92"/>
    </row>
    <row r="23" spans="1:7" ht="15">
      <c r="A23" s="163"/>
      <c r="B23" s="109"/>
      <c r="C23" s="112" t="s">
        <v>180</v>
      </c>
      <c r="D23" s="108">
        <v>50000</v>
      </c>
      <c r="E23" s="108"/>
      <c r="F23" s="125"/>
      <c r="G23" s="92"/>
    </row>
    <row r="24" spans="1:7" ht="15">
      <c r="A24" s="163"/>
      <c r="B24" s="112"/>
      <c r="C24" s="112" t="s">
        <v>264</v>
      </c>
      <c r="D24" s="108">
        <v>30000</v>
      </c>
      <c r="E24" s="108"/>
      <c r="F24" s="125"/>
      <c r="G24" s="92"/>
    </row>
    <row r="25" spans="1:7" ht="15">
      <c r="A25" s="163"/>
      <c r="B25" s="109"/>
      <c r="C25" s="112" t="s">
        <v>177</v>
      </c>
      <c r="D25" s="108">
        <v>20000</v>
      </c>
      <c r="E25" s="109"/>
      <c r="F25" s="125"/>
      <c r="G25" s="92"/>
    </row>
    <row r="26" spans="1:7" ht="15.75">
      <c r="A26" s="163">
        <v>5</v>
      </c>
      <c r="B26" s="155" t="s">
        <v>249</v>
      </c>
      <c r="C26" s="155"/>
      <c r="D26" s="111">
        <f>SUM(D27:D30)</f>
        <v>1550000</v>
      </c>
      <c r="E26" s="111"/>
      <c r="F26" s="123">
        <f>D26</f>
        <v>1550000</v>
      </c>
      <c r="G26" s="92"/>
    </row>
    <row r="27" spans="1:7" ht="15.75">
      <c r="A27" s="163"/>
      <c r="B27" s="114"/>
      <c r="C27" s="112" t="s">
        <v>285</v>
      </c>
      <c r="D27" s="111">
        <v>1000000</v>
      </c>
      <c r="E27" s="111"/>
      <c r="F27" s="123"/>
      <c r="G27" s="92"/>
    </row>
    <row r="28" spans="1:7" ht="15">
      <c r="A28" s="163"/>
      <c r="B28" s="109"/>
      <c r="C28" s="112" t="s">
        <v>286</v>
      </c>
      <c r="D28" s="108">
        <v>400000</v>
      </c>
      <c r="E28" s="109"/>
      <c r="F28" s="125"/>
      <c r="G28" s="92"/>
    </row>
    <row r="29" spans="1:7" ht="15">
      <c r="A29" s="163"/>
      <c r="B29" s="109"/>
      <c r="C29" s="112" t="s">
        <v>250</v>
      </c>
      <c r="D29" s="108">
        <v>120000</v>
      </c>
      <c r="E29" s="108"/>
      <c r="F29" s="125"/>
      <c r="G29" s="92"/>
    </row>
    <row r="30" spans="1:7" ht="15">
      <c r="A30" s="163"/>
      <c r="B30" s="109"/>
      <c r="C30" s="112" t="s">
        <v>265</v>
      </c>
      <c r="D30" s="108">
        <v>30000</v>
      </c>
      <c r="E30" s="108"/>
      <c r="F30" s="125"/>
      <c r="G30" s="92"/>
    </row>
    <row r="31" spans="1:7" ht="15.75">
      <c r="A31" s="163">
        <v>6</v>
      </c>
      <c r="B31" s="155" t="s">
        <v>279</v>
      </c>
      <c r="C31" s="155"/>
      <c r="D31" s="111">
        <f>SUM(D32:D33)</f>
        <v>95000</v>
      </c>
      <c r="E31" s="111"/>
      <c r="F31" s="123">
        <f>D31</f>
        <v>95000</v>
      </c>
      <c r="G31" s="92"/>
    </row>
    <row r="32" spans="1:7" ht="15">
      <c r="A32" s="163"/>
      <c r="B32" s="109"/>
      <c r="C32" s="115" t="s">
        <v>266</v>
      </c>
      <c r="D32" s="108">
        <v>45000</v>
      </c>
      <c r="E32" s="109"/>
      <c r="F32" s="125"/>
      <c r="G32" s="92"/>
    </row>
    <row r="33" spans="1:7" ht="15">
      <c r="A33" s="163"/>
      <c r="B33" s="109"/>
      <c r="C33" s="115" t="s">
        <v>195</v>
      </c>
      <c r="D33" s="108">
        <v>50000</v>
      </c>
      <c r="E33" s="108"/>
      <c r="F33" s="125"/>
      <c r="G33" s="92"/>
    </row>
    <row r="34" spans="1:7" s="100" customFormat="1" ht="15.75">
      <c r="A34" s="116">
        <v>7</v>
      </c>
      <c r="B34" s="148" t="s">
        <v>197</v>
      </c>
      <c r="C34" s="148"/>
      <c r="D34" s="111">
        <v>130000</v>
      </c>
      <c r="E34" s="116"/>
      <c r="F34" s="123">
        <f>D34</f>
        <v>130000</v>
      </c>
      <c r="G34" s="99"/>
    </row>
    <row r="35" spans="1:7" ht="15.75">
      <c r="A35" s="116">
        <v>8</v>
      </c>
      <c r="B35" s="155" t="s">
        <v>251</v>
      </c>
      <c r="C35" s="155"/>
      <c r="D35" s="111">
        <v>0</v>
      </c>
      <c r="E35" s="116"/>
      <c r="F35" s="123">
        <f aca="true" t="shared" si="0" ref="F35:F51">D35</f>
        <v>0</v>
      </c>
      <c r="G35" s="92"/>
    </row>
    <row r="36" spans="1:7" ht="15.75">
      <c r="A36" s="116">
        <v>9</v>
      </c>
      <c r="B36" s="155" t="s">
        <v>252</v>
      </c>
      <c r="C36" s="155"/>
      <c r="D36" s="111">
        <v>30000</v>
      </c>
      <c r="E36" s="116"/>
      <c r="F36" s="123">
        <f t="shared" si="0"/>
        <v>30000</v>
      </c>
      <c r="G36" s="92"/>
    </row>
    <row r="37" spans="1:7" ht="15.75">
      <c r="A37" s="147">
        <v>10</v>
      </c>
      <c r="B37" s="155" t="s">
        <v>253</v>
      </c>
      <c r="C37" s="155"/>
      <c r="D37" s="111">
        <f>SUM(D38:D39)</f>
        <v>140000</v>
      </c>
      <c r="E37" s="116"/>
      <c r="F37" s="123">
        <f t="shared" si="0"/>
        <v>140000</v>
      </c>
      <c r="G37" s="92"/>
    </row>
    <row r="38" spans="1:7" ht="15" customHeight="1">
      <c r="A38" s="147"/>
      <c r="B38" s="109"/>
      <c r="C38" s="117" t="s">
        <v>271</v>
      </c>
      <c r="D38" s="108">
        <v>60000</v>
      </c>
      <c r="E38" s="109"/>
      <c r="F38" s="125"/>
      <c r="G38" s="92"/>
    </row>
    <row r="39" spans="1:7" ht="15.75">
      <c r="A39" s="147"/>
      <c r="B39" s="109"/>
      <c r="C39" s="117" t="s">
        <v>202</v>
      </c>
      <c r="D39" s="108">
        <v>80000</v>
      </c>
      <c r="E39" s="108"/>
      <c r="F39" s="125"/>
      <c r="G39" s="92"/>
    </row>
    <row r="40" spans="1:7" ht="15.75">
      <c r="A40" s="116">
        <v>11</v>
      </c>
      <c r="B40" s="155" t="s">
        <v>288</v>
      </c>
      <c r="C40" s="155"/>
      <c r="D40" s="111">
        <v>20000</v>
      </c>
      <c r="E40" s="116"/>
      <c r="F40" s="123">
        <f t="shared" si="0"/>
        <v>20000</v>
      </c>
      <c r="G40" s="92"/>
    </row>
    <row r="41" spans="1:7" ht="15.75">
      <c r="A41" s="116">
        <v>12</v>
      </c>
      <c r="B41" s="155" t="s">
        <v>278</v>
      </c>
      <c r="C41" s="155"/>
      <c r="D41" s="111">
        <v>60000</v>
      </c>
      <c r="E41" s="116"/>
      <c r="F41" s="123">
        <f>D41</f>
        <v>60000</v>
      </c>
      <c r="G41" s="92"/>
    </row>
    <row r="42" spans="1:7" ht="15.75">
      <c r="A42" s="116">
        <v>12</v>
      </c>
      <c r="B42" s="155" t="s">
        <v>254</v>
      </c>
      <c r="C42" s="155"/>
      <c r="D42" s="111">
        <v>55000</v>
      </c>
      <c r="E42" s="116"/>
      <c r="F42" s="123">
        <f t="shared" si="0"/>
        <v>55000</v>
      </c>
      <c r="G42" s="92"/>
    </row>
    <row r="43" spans="1:7" ht="15.75">
      <c r="A43" s="116">
        <v>13</v>
      </c>
      <c r="B43" s="155" t="s">
        <v>206</v>
      </c>
      <c r="C43" s="155"/>
      <c r="D43" s="111">
        <v>144000</v>
      </c>
      <c r="E43" s="116"/>
      <c r="F43" s="123">
        <f t="shared" si="0"/>
        <v>144000</v>
      </c>
      <c r="G43" s="92"/>
    </row>
    <row r="44" spans="1:7" ht="15.75">
      <c r="A44" s="116">
        <v>14</v>
      </c>
      <c r="B44" s="155" t="s">
        <v>208</v>
      </c>
      <c r="C44" s="155"/>
      <c r="D44" s="111">
        <v>300000</v>
      </c>
      <c r="E44" s="116"/>
      <c r="F44" s="123">
        <v>250000</v>
      </c>
      <c r="G44" s="92"/>
    </row>
    <row r="45" spans="1:7" ht="15.75">
      <c r="A45" s="116">
        <v>15</v>
      </c>
      <c r="B45" s="148" t="s">
        <v>216</v>
      </c>
      <c r="C45" s="148"/>
      <c r="D45" s="111">
        <v>130000</v>
      </c>
      <c r="E45" s="116"/>
      <c r="F45" s="123">
        <f t="shared" si="0"/>
        <v>130000</v>
      </c>
      <c r="G45" s="92"/>
    </row>
    <row r="46" spans="1:7" ht="15.75">
      <c r="A46" s="116">
        <v>16</v>
      </c>
      <c r="B46" s="148" t="s">
        <v>218</v>
      </c>
      <c r="C46" s="148"/>
      <c r="D46" s="111">
        <v>30000</v>
      </c>
      <c r="E46" s="116"/>
      <c r="F46" s="123">
        <f t="shared" si="0"/>
        <v>30000</v>
      </c>
      <c r="G46" s="92"/>
    </row>
    <row r="47" spans="1:7" ht="15.75">
      <c r="A47" s="116">
        <v>17</v>
      </c>
      <c r="B47" s="148" t="s">
        <v>219</v>
      </c>
      <c r="C47" s="148"/>
      <c r="D47" s="111">
        <v>550000</v>
      </c>
      <c r="E47" s="116"/>
      <c r="F47" s="123">
        <f t="shared" si="0"/>
        <v>550000</v>
      </c>
      <c r="G47" s="92"/>
    </row>
    <row r="48" spans="1:7" ht="15.75">
      <c r="A48" s="116">
        <v>18</v>
      </c>
      <c r="B48" s="149" t="s">
        <v>221</v>
      </c>
      <c r="C48" s="149"/>
      <c r="D48" s="111">
        <v>60000</v>
      </c>
      <c r="E48" s="116"/>
      <c r="F48" s="123">
        <f t="shared" si="0"/>
        <v>60000</v>
      </c>
      <c r="G48" s="92"/>
    </row>
    <row r="49" spans="1:7" ht="15.75">
      <c r="A49" s="116">
        <v>19</v>
      </c>
      <c r="B49" s="148" t="s">
        <v>222</v>
      </c>
      <c r="C49" s="148"/>
      <c r="D49" s="111">
        <v>130000</v>
      </c>
      <c r="E49" s="116"/>
      <c r="F49" s="123">
        <f t="shared" si="0"/>
        <v>130000</v>
      </c>
      <c r="G49" s="92"/>
    </row>
    <row r="50" spans="1:7" ht="15.75">
      <c r="A50" s="116">
        <v>20</v>
      </c>
      <c r="B50" s="148" t="s">
        <v>267</v>
      </c>
      <c r="C50" s="148"/>
      <c r="D50" s="111">
        <v>50000</v>
      </c>
      <c r="E50" s="116"/>
      <c r="F50" s="123">
        <f>D50</f>
        <v>50000</v>
      </c>
      <c r="G50" s="92"/>
    </row>
    <row r="51" spans="1:7" ht="15.75">
      <c r="A51" s="116">
        <v>21</v>
      </c>
      <c r="B51" s="148" t="s">
        <v>225</v>
      </c>
      <c r="C51" s="148"/>
      <c r="D51" s="111">
        <v>60000</v>
      </c>
      <c r="E51" s="116"/>
      <c r="F51" s="123">
        <f t="shared" si="0"/>
        <v>60000</v>
      </c>
      <c r="G51" s="92"/>
    </row>
    <row r="52" spans="1:7" ht="15.75">
      <c r="A52" s="161" t="s">
        <v>229</v>
      </c>
      <c r="B52" s="161"/>
      <c r="C52" s="161"/>
      <c r="D52" s="161"/>
      <c r="E52" s="162"/>
      <c r="F52" s="123">
        <f>SUM(F6:F51)</f>
        <v>4790832</v>
      </c>
      <c r="G52" s="92"/>
    </row>
    <row r="53" spans="1:7" ht="10.5" customHeight="1" thickBot="1">
      <c r="A53" s="121"/>
      <c r="B53" s="121"/>
      <c r="C53" s="121"/>
      <c r="D53" s="121"/>
      <c r="E53" s="121"/>
      <c r="F53" s="122"/>
      <c r="G53" s="92"/>
    </row>
    <row r="54" spans="1:6" ht="15.75">
      <c r="A54" s="150" t="s">
        <v>287</v>
      </c>
      <c r="B54" s="151"/>
      <c r="C54" s="151"/>
      <c r="D54" s="118">
        <v>578998.78</v>
      </c>
      <c r="E54" s="100"/>
      <c r="F54" s="110"/>
    </row>
    <row r="55" spans="1:6" ht="15.75">
      <c r="A55" s="157" t="s">
        <v>275</v>
      </c>
      <c r="B55" s="158"/>
      <c r="C55" s="158"/>
      <c r="D55" s="119">
        <v>80000</v>
      </c>
      <c r="E55" s="100"/>
      <c r="F55" s="110"/>
    </row>
    <row r="56" spans="1:6" ht="16.5" thickBot="1">
      <c r="A56" s="159" t="s">
        <v>276</v>
      </c>
      <c r="B56" s="160"/>
      <c r="C56" s="160"/>
      <c r="D56" s="120">
        <v>137200</v>
      </c>
      <c r="E56" s="100"/>
      <c r="F56" s="110"/>
    </row>
    <row r="57" spans="1:4" ht="15.75">
      <c r="A57" s="101"/>
      <c r="B57" s="101"/>
      <c r="C57" s="101"/>
      <c r="D57" s="102"/>
    </row>
    <row r="58" spans="1:7" ht="15.75">
      <c r="A58" s="156" t="s">
        <v>274</v>
      </c>
      <c r="B58" s="156"/>
      <c r="C58" s="156"/>
      <c r="D58" s="156"/>
      <c r="E58" s="156"/>
      <c r="F58" s="156"/>
      <c r="G58" s="92"/>
    </row>
    <row r="59" spans="1:7" ht="15.75" thickBot="1">
      <c r="A59" s="152" t="s">
        <v>255</v>
      </c>
      <c r="B59" s="152"/>
      <c r="C59" s="152"/>
      <c r="D59" s="152"/>
      <c r="E59" s="152"/>
      <c r="F59" s="152"/>
      <c r="G59" s="92"/>
    </row>
    <row r="60" spans="1:7" ht="30.75" thickBot="1">
      <c r="A60" s="95" t="s">
        <v>157</v>
      </c>
      <c r="B60" s="153" t="s">
        <v>256</v>
      </c>
      <c r="C60" s="154"/>
      <c r="D60" s="96" t="s">
        <v>257</v>
      </c>
      <c r="E60" s="97" t="s">
        <v>258</v>
      </c>
      <c r="F60" s="106" t="s">
        <v>139</v>
      </c>
      <c r="G60" s="92"/>
    </row>
    <row r="61" spans="1:7" ht="15.75" thickBot="1">
      <c r="A61" s="104">
        <v>1</v>
      </c>
      <c r="B61" s="145" t="s">
        <v>259</v>
      </c>
      <c r="C61" s="146"/>
      <c r="D61" s="93">
        <v>30000</v>
      </c>
      <c r="E61" s="94">
        <v>12</v>
      </c>
      <c r="F61" s="93">
        <v>360000</v>
      </c>
      <c r="G61" s="92"/>
    </row>
    <row r="62" spans="1:7" ht="15.75" thickBot="1">
      <c r="A62" s="104">
        <v>2</v>
      </c>
      <c r="B62" s="145" t="s">
        <v>260</v>
      </c>
      <c r="C62" s="146"/>
      <c r="D62" s="93">
        <v>13000</v>
      </c>
      <c r="E62" s="94">
        <v>12</v>
      </c>
      <c r="F62" s="93">
        <v>156000</v>
      </c>
      <c r="G62" s="92"/>
    </row>
    <row r="63" ht="19.5" thickBot="1">
      <c r="A63" s="98"/>
    </row>
    <row r="64" spans="1:4" ht="16.5" thickBot="1">
      <c r="A64" s="142" t="s">
        <v>277</v>
      </c>
      <c r="B64" s="143"/>
      <c r="C64" s="144"/>
      <c r="D64" s="103">
        <v>2000</v>
      </c>
    </row>
  </sheetData>
  <sheetProtection/>
  <mergeCells count="45">
    <mergeCell ref="B2:F2"/>
    <mergeCell ref="A4:A5"/>
    <mergeCell ref="B4:C5"/>
    <mergeCell ref="D4:D5"/>
    <mergeCell ref="E4:E5"/>
    <mergeCell ref="F4:F5"/>
    <mergeCell ref="A6:A8"/>
    <mergeCell ref="B6:C6"/>
    <mergeCell ref="B9:C9"/>
    <mergeCell ref="A13:A20"/>
    <mergeCell ref="B13:C13"/>
    <mergeCell ref="A21:A25"/>
    <mergeCell ref="B21:C21"/>
    <mergeCell ref="A26:A30"/>
    <mergeCell ref="B26:C26"/>
    <mergeCell ref="A31:A33"/>
    <mergeCell ref="B31:C31"/>
    <mergeCell ref="A56:C56"/>
    <mergeCell ref="A52:E52"/>
    <mergeCell ref="B34:C34"/>
    <mergeCell ref="B35:C35"/>
    <mergeCell ref="B36:C36"/>
    <mergeCell ref="B37:C37"/>
    <mergeCell ref="B40:C40"/>
    <mergeCell ref="B43:C43"/>
    <mergeCell ref="B44:C44"/>
    <mergeCell ref="B45:C45"/>
    <mergeCell ref="B46:C46"/>
    <mergeCell ref="A55:C55"/>
    <mergeCell ref="A64:C64"/>
    <mergeCell ref="B62:C62"/>
    <mergeCell ref="A9:A12"/>
    <mergeCell ref="B50:C50"/>
    <mergeCell ref="A37:A39"/>
    <mergeCell ref="B48:C48"/>
    <mergeCell ref="A54:C54"/>
    <mergeCell ref="A59:F59"/>
    <mergeCell ref="B60:C60"/>
    <mergeCell ref="B61:C61"/>
    <mergeCell ref="B47:C47"/>
    <mergeCell ref="B49:C49"/>
    <mergeCell ref="B41:C41"/>
    <mergeCell ref="B51:C51"/>
    <mergeCell ref="A58:F58"/>
    <mergeCell ref="B42:C42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9"/>
  <sheetViews>
    <sheetView zoomScalePageLayoutView="0" workbookViewId="0" topLeftCell="A31">
      <selection activeCell="H23" sqref="H23"/>
    </sheetView>
  </sheetViews>
  <sheetFormatPr defaultColWidth="9.140625" defaultRowHeight="15"/>
  <cols>
    <col min="6" max="6" width="14.28125" style="0" customWidth="1"/>
  </cols>
  <sheetData>
    <row r="1" spans="2:7" ht="18.75">
      <c r="B1" s="127" t="s">
        <v>21</v>
      </c>
      <c r="C1" s="127"/>
      <c r="D1" s="127"/>
      <c r="E1" s="127"/>
      <c r="F1" s="127"/>
      <c r="G1" s="12"/>
    </row>
    <row r="3" spans="2:7" ht="15.75" thickBot="1">
      <c r="B3" s="128" t="s">
        <v>22</v>
      </c>
      <c r="C3" s="128"/>
      <c r="D3" s="128" t="s">
        <v>23</v>
      </c>
      <c r="E3" s="128"/>
      <c r="F3" s="128"/>
      <c r="G3" s="12"/>
    </row>
    <row r="4" spans="2:7" ht="15.75" thickBot="1">
      <c r="B4" s="128"/>
      <c r="C4" s="128"/>
      <c r="D4" s="12" t="s">
        <v>24</v>
      </c>
      <c r="E4" s="12"/>
      <c r="F4" s="50">
        <v>13700</v>
      </c>
      <c r="G4" s="12"/>
    </row>
    <row r="5" spans="2:7" ht="14.25">
      <c r="B5" s="128"/>
      <c r="C5" s="128"/>
      <c r="D5" s="12"/>
      <c r="E5" s="12"/>
      <c r="F5" s="51"/>
      <c r="G5" s="12"/>
    </row>
    <row r="6" spans="2:7" ht="15" thickBot="1">
      <c r="B6" s="128"/>
      <c r="C6" s="128"/>
      <c r="D6" s="12"/>
      <c r="E6" s="12"/>
      <c r="F6" s="51"/>
      <c r="G6" s="12"/>
    </row>
    <row r="7" spans="2:7" ht="15.75" thickBot="1">
      <c r="B7" s="128" t="s">
        <v>25</v>
      </c>
      <c r="C7" s="128"/>
      <c r="D7" s="12" t="s">
        <v>26</v>
      </c>
      <c r="E7" s="12"/>
      <c r="F7" s="50">
        <v>25000</v>
      </c>
      <c r="G7" s="12"/>
    </row>
    <row r="8" spans="2:7" ht="14.25">
      <c r="B8" s="128"/>
      <c r="C8" s="128"/>
      <c r="D8" s="12"/>
      <c r="E8" s="12"/>
      <c r="F8" s="51"/>
      <c r="G8" s="12"/>
    </row>
    <row r="9" spans="2:7" ht="15">
      <c r="B9" s="128" t="s">
        <v>27</v>
      </c>
      <c r="C9" s="128"/>
      <c r="D9" s="12" t="s">
        <v>28</v>
      </c>
      <c r="E9" s="12"/>
      <c r="F9" s="51">
        <v>2000</v>
      </c>
      <c r="G9" s="12"/>
    </row>
    <row r="10" spans="2:7" ht="15">
      <c r="B10" s="15"/>
      <c r="C10" s="15"/>
      <c r="D10" s="128" t="s">
        <v>29</v>
      </c>
      <c r="E10" s="128"/>
      <c r="F10" s="51">
        <v>13000</v>
      </c>
      <c r="G10" s="12"/>
    </row>
    <row r="11" spans="2:7" ht="15">
      <c r="B11" s="128"/>
      <c r="C11" s="128"/>
      <c r="D11" s="12" t="s">
        <v>24</v>
      </c>
      <c r="E11" s="12"/>
      <c r="F11" s="51">
        <v>38000</v>
      </c>
      <c r="G11" s="12"/>
    </row>
    <row r="12" spans="2:7" ht="15.75" thickBot="1">
      <c r="B12" s="15"/>
      <c r="C12" s="15"/>
      <c r="D12" s="12" t="s">
        <v>30</v>
      </c>
      <c r="E12" s="12"/>
      <c r="F12" s="51">
        <v>11016</v>
      </c>
      <c r="G12" s="12"/>
    </row>
    <row r="13" spans="2:7" ht="15" thickBot="1">
      <c r="B13" s="128"/>
      <c r="C13" s="128"/>
      <c r="D13" s="12"/>
      <c r="E13" s="12"/>
      <c r="F13" s="50">
        <v>64016</v>
      </c>
      <c r="G13" s="12"/>
    </row>
    <row r="14" spans="2:7" ht="15" thickBot="1">
      <c r="B14" s="128"/>
      <c r="C14" s="128"/>
      <c r="D14" s="12"/>
      <c r="E14" s="12"/>
      <c r="F14" s="51"/>
      <c r="G14" s="12"/>
    </row>
    <row r="15" spans="2:7" ht="15.75" thickBot="1">
      <c r="B15" s="128" t="s">
        <v>31</v>
      </c>
      <c r="C15" s="128"/>
      <c r="D15" s="12" t="s">
        <v>32</v>
      </c>
      <c r="E15" s="12"/>
      <c r="F15" s="50">
        <v>25396.34</v>
      </c>
      <c r="G15" s="12"/>
    </row>
    <row r="16" spans="2:6" ht="15">
      <c r="B16" s="15"/>
      <c r="C16" s="15"/>
      <c r="D16" s="128" t="s">
        <v>33</v>
      </c>
      <c r="E16" s="128"/>
      <c r="F16" s="52"/>
    </row>
    <row r="17" spans="2:6" ht="15" thickBot="1">
      <c r="B17" s="15"/>
      <c r="C17" s="15"/>
      <c r="D17" s="12"/>
      <c r="E17" s="12"/>
      <c r="F17" s="52"/>
    </row>
    <row r="18" spans="2:6" ht="15.75" thickBot="1">
      <c r="B18" s="128" t="s">
        <v>34</v>
      </c>
      <c r="C18" s="128"/>
      <c r="D18" s="12" t="s">
        <v>35</v>
      </c>
      <c r="E18" s="12"/>
      <c r="F18" s="50">
        <v>4000</v>
      </c>
    </row>
    <row r="19" spans="2:6" ht="14.25">
      <c r="B19" s="15"/>
      <c r="C19" s="15"/>
      <c r="D19" s="12"/>
      <c r="E19" s="12"/>
      <c r="F19" s="52"/>
    </row>
    <row r="20" spans="2:6" ht="15" thickBot="1">
      <c r="B20" s="128"/>
      <c r="C20" s="128"/>
      <c r="D20" s="12"/>
      <c r="E20" s="12"/>
      <c r="F20" s="51"/>
    </row>
    <row r="21" spans="2:6" ht="15.75" thickBot="1">
      <c r="B21" s="128" t="s">
        <v>36</v>
      </c>
      <c r="C21" s="128"/>
      <c r="D21" s="12" t="s">
        <v>37</v>
      </c>
      <c r="E21" s="12"/>
      <c r="F21" s="50">
        <v>52600</v>
      </c>
    </row>
    <row r="22" spans="2:6" ht="15" thickBot="1">
      <c r="B22" s="128"/>
      <c r="C22" s="128"/>
      <c r="D22" s="12"/>
      <c r="E22" s="12"/>
      <c r="F22" s="51"/>
    </row>
    <row r="23" spans="2:6" ht="15.75" thickBot="1">
      <c r="B23" s="128" t="s">
        <v>38</v>
      </c>
      <c r="C23" s="128"/>
      <c r="D23" s="12"/>
      <c r="E23" s="12"/>
      <c r="F23" s="50">
        <v>33540</v>
      </c>
    </row>
    <row r="24" spans="2:6" ht="15" thickBot="1">
      <c r="B24" s="128"/>
      <c r="C24" s="128"/>
      <c r="D24" s="12"/>
      <c r="E24" s="12"/>
      <c r="F24" s="51"/>
    </row>
    <row r="25" spans="2:6" ht="15.75" thickBot="1">
      <c r="B25" s="128" t="s">
        <v>39</v>
      </c>
      <c r="C25" s="128"/>
      <c r="D25" s="12"/>
      <c r="E25" s="12"/>
      <c r="F25" s="50">
        <v>61182</v>
      </c>
    </row>
    <row r="26" spans="2:6" ht="15">
      <c r="B26" s="128"/>
      <c r="C26" s="128"/>
      <c r="D26" s="12"/>
      <c r="E26" s="12"/>
      <c r="F26" s="51"/>
    </row>
    <row r="27" spans="2:6" ht="15.75" thickBot="1">
      <c r="B27" s="128" t="s">
        <v>40</v>
      </c>
      <c r="C27" s="128"/>
      <c r="D27" s="12"/>
      <c r="E27" s="12"/>
      <c r="F27" s="51"/>
    </row>
    <row r="28" spans="2:6" ht="15.75" thickBot="1">
      <c r="B28" s="129" t="s">
        <v>41</v>
      </c>
      <c r="C28" s="129"/>
      <c r="D28" s="12"/>
      <c r="E28" s="12"/>
      <c r="F28" s="50">
        <v>14530.72</v>
      </c>
    </row>
    <row r="29" spans="2:6" ht="15.75" thickBot="1">
      <c r="B29" s="128"/>
      <c r="C29" s="128"/>
      <c r="D29" s="12"/>
      <c r="E29" s="12"/>
      <c r="F29" s="51"/>
    </row>
    <row r="30" spans="2:6" ht="15.75" thickBot="1">
      <c r="B30" s="129" t="s">
        <v>13</v>
      </c>
      <c r="C30" s="129"/>
      <c r="D30" s="12" t="s">
        <v>42</v>
      </c>
      <c r="E30" s="12"/>
      <c r="F30" s="50">
        <v>18000</v>
      </c>
    </row>
    <row r="31" spans="2:6" ht="15.75" thickBot="1">
      <c r="B31" s="128"/>
      <c r="C31" s="128"/>
      <c r="D31" s="12"/>
      <c r="E31" s="12"/>
      <c r="F31" s="51"/>
    </row>
    <row r="32" spans="2:6" ht="15.75" thickBot="1">
      <c r="B32" s="128" t="s">
        <v>43</v>
      </c>
      <c r="C32" s="128"/>
      <c r="D32" s="12" t="s">
        <v>44</v>
      </c>
      <c r="E32" s="12"/>
      <c r="F32" s="50">
        <v>21375</v>
      </c>
    </row>
    <row r="33" spans="2:6" ht="15.75" thickBot="1">
      <c r="B33" s="128"/>
      <c r="C33" s="128"/>
      <c r="D33" s="12"/>
      <c r="E33" s="12"/>
      <c r="F33" s="51"/>
    </row>
    <row r="34" spans="2:6" ht="15.75" thickBot="1">
      <c r="B34" s="128" t="s">
        <v>45</v>
      </c>
      <c r="C34" s="128"/>
      <c r="D34" s="12" t="s">
        <v>46</v>
      </c>
      <c r="E34" s="12"/>
      <c r="F34" s="50">
        <v>56550</v>
      </c>
    </row>
    <row r="35" spans="2:6" ht="15">
      <c r="B35" s="128"/>
      <c r="C35" s="128"/>
      <c r="D35" s="12"/>
      <c r="E35" s="12"/>
      <c r="F35" s="51"/>
    </row>
    <row r="36" spans="2:6" ht="15">
      <c r="B36" s="128" t="s">
        <v>47</v>
      </c>
      <c r="C36" s="128"/>
      <c r="D36" s="12" t="s">
        <v>46</v>
      </c>
      <c r="E36" s="12"/>
      <c r="F36" s="52">
        <v>130500</v>
      </c>
    </row>
    <row r="37" spans="2:6" ht="15.75" thickBot="1">
      <c r="B37" s="12"/>
      <c r="C37" s="12"/>
      <c r="D37" s="12" t="s">
        <v>48</v>
      </c>
      <c r="E37" s="12"/>
      <c r="F37" s="53">
        <v>450592.59</v>
      </c>
    </row>
    <row r="38" spans="2:6" ht="15.75" thickBot="1">
      <c r="B38" s="12"/>
      <c r="C38" s="12"/>
      <c r="D38" s="12"/>
      <c r="E38" s="12"/>
      <c r="F38" s="50">
        <v>581092.5900000001</v>
      </c>
    </row>
    <row r="39" ht="15">
      <c r="F39" s="54"/>
    </row>
    <row r="40" spans="2:6" ht="15.75" thickBot="1">
      <c r="B40" s="12"/>
      <c r="C40" s="12"/>
      <c r="D40" s="12"/>
      <c r="E40" s="12"/>
      <c r="F40" s="51"/>
    </row>
    <row r="41" spans="2:6" ht="15.75" thickBot="1">
      <c r="B41" s="12"/>
      <c r="C41" s="12"/>
      <c r="D41" s="12"/>
      <c r="E41" s="12" t="s">
        <v>49</v>
      </c>
      <c r="F41" s="50">
        <v>970982.65</v>
      </c>
    </row>
    <row r="42" ht="15">
      <c r="F42" s="54"/>
    </row>
    <row r="43" ht="15">
      <c r="F43" s="54"/>
    </row>
    <row r="44" spans="2:6" ht="15">
      <c r="B44" s="12" t="s">
        <v>47</v>
      </c>
      <c r="C44" s="12" t="s">
        <v>50</v>
      </c>
      <c r="D44" s="12"/>
      <c r="E44" s="12" t="s">
        <v>6</v>
      </c>
      <c r="F44" s="51">
        <v>69735.52</v>
      </c>
    </row>
    <row r="45" spans="2:6" ht="15">
      <c r="B45" s="12"/>
      <c r="C45" s="12"/>
      <c r="D45" s="12"/>
      <c r="E45" s="12" t="s">
        <v>51</v>
      </c>
      <c r="F45" s="51">
        <v>10618.44</v>
      </c>
    </row>
    <row r="46" spans="2:6" ht="15">
      <c r="B46" s="12"/>
      <c r="C46" s="12"/>
      <c r="D46" s="12"/>
      <c r="E46" s="12" t="s">
        <v>8</v>
      </c>
      <c r="F46" s="51">
        <v>57655.87</v>
      </c>
    </row>
    <row r="47" spans="2:6" ht="15">
      <c r="B47" s="12"/>
      <c r="C47" s="12"/>
      <c r="D47" s="12"/>
      <c r="E47" s="12" t="s">
        <v>9</v>
      </c>
      <c r="F47" s="51">
        <v>312582.76</v>
      </c>
    </row>
    <row r="48" ht="15.75" thickBot="1">
      <c r="F48" s="54"/>
    </row>
    <row r="49" spans="3:6" ht="15.75" thickBot="1">
      <c r="C49" t="s">
        <v>11</v>
      </c>
      <c r="F49" s="55">
        <v>450592.59</v>
      </c>
    </row>
  </sheetData>
  <sheetProtection/>
  <mergeCells count="33">
    <mergeCell ref="B36:C36"/>
    <mergeCell ref="B32:C32"/>
    <mergeCell ref="B33:C33"/>
    <mergeCell ref="B34:C34"/>
    <mergeCell ref="B21:C21"/>
    <mergeCell ref="B22:C22"/>
    <mergeCell ref="B23:C23"/>
    <mergeCell ref="B31:C31"/>
    <mergeCell ref="B24:C24"/>
    <mergeCell ref="B25:C25"/>
    <mergeCell ref="B26:C26"/>
    <mergeCell ref="B27:C27"/>
    <mergeCell ref="B35:C35"/>
    <mergeCell ref="B30:C30"/>
    <mergeCell ref="B28:C28"/>
    <mergeCell ref="B5:C5"/>
    <mergeCell ref="B29:C29"/>
    <mergeCell ref="D10:E10"/>
    <mergeCell ref="B4:C4"/>
    <mergeCell ref="D16:E16"/>
    <mergeCell ref="B1:F1"/>
    <mergeCell ref="B9:C9"/>
    <mergeCell ref="B11:C11"/>
    <mergeCell ref="B15:C15"/>
    <mergeCell ref="B20:C20"/>
    <mergeCell ref="B14:C14"/>
    <mergeCell ref="B18:C18"/>
    <mergeCell ref="B13:C13"/>
    <mergeCell ref="D3:F3"/>
    <mergeCell ref="B6:C6"/>
    <mergeCell ref="B7:C7"/>
    <mergeCell ref="B8:C8"/>
    <mergeCell ref="B3:C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13.00390625" style="0" customWidth="1"/>
    <col min="2" max="2" width="11.421875" style="0" customWidth="1"/>
    <col min="3" max="4" width="11.8515625" style="0" customWidth="1"/>
    <col min="5" max="5" width="11.57421875" style="0" customWidth="1"/>
    <col min="6" max="8" width="12.421875" style="0" customWidth="1"/>
    <col min="9" max="9" width="16.00390625" style="0" customWidth="1"/>
    <col min="10" max="10" width="18.421875" style="0" customWidth="1"/>
    <col min="12" max="12" width="3.57421875" style="0" customWidth="1"/>
    <col min="13" max="20" width="12.7109375" style="1" customWidth="1"/>
  </cols>
  <sheetData>
    <row r="1" spans="2:5" ht="15">
      <c r="B1" s="126" t="s">
        <v>140</v>
      </c>
      <c r="C1" s="126"/>
      <c r="D1" s="126"/>
      <c r="E1" s="126"/>
    </row>
    <row r="2" spans="1:10" ht="14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4"/>
      <c r="B3" s="4" t="s">
        <v>6</v>
      </c>
      <c r="C3" s="4" t="s">
        <v>80</v>
      </c>
      <c r="D3" s="4" t="s">
        <v>20</v>
      </c>
      <c r="E3" s="4" t="s">
        <v>8</v>
      </c>
      <c r="F3" s="4" t="s">
        <v>9</v>
      </c>
      <c r="G3" s="4" t="s">
        <v>14</v>
      </c>
      <c r="H3" s="4" t="s">
        <v>17</v>
      </c>
      <c r="I3" s="4" t="s">
        <v>19</v>
      </c>
      <c r="J3" s="4"/>
    </row>
    <row r="4" spans="1:10" ht="15">
      <c r="A4" s="4" t="s">
        <v>12</v>
      </c>
      <c r="B4" s="5">
        <v>106.9</v>
      </c>
      <c r="C4" s="5">
        <v>2670.65</v>
      </c>
      <c r="D4" s="5"/>
      <c r="E4" s="10">
        <v>4296.14</v>
      </c>
      <c r="F4" s="5">
        <v>21321.08</v>
      </c>
      <c r="G4" s="5">
        <v>30000</v>
      </c>
      <c r="H4" s="5"/>
      <c r="I4" s="8">
        <v>7810</v>
      </c>
      <c r="J4" s="4" t="s">
        <v>52</v>
      </c>
    </row>
    <row r="5" spans="1:10" ht="14.25">
      <c r="A5" s="4"/>
      <c r="B5" s="5"/>
      <c r="C5" s="5"/>
      <c r="D5" s="5"/>
      <c r="E5" s="10">
        <v>4781.04</v>
      </c>
      <c r="F5" s="5">
        <v>5000</v>
      </c>
      <c r="G5" s="5">
        <v>9000</v>
      </c>
      <c r="H5" s="5"/>
      <c r="I5" s="8"/>
      <c r="J5" s="4"/>
    </row>
    <row r="6" spans="1:10" ht="14.25">
      <c r="A6" s="4"/>
      <c r="B6" s="5"/>
      <c r="C6" s="5"/>
      <c r="D6" s="5"/>
      <c r="E6" s="10">
        <v>4616.4</v>
      </c>
      <c r="F6" s="5">
        <v>30000</v>
      </c>
      <c r="G6" s="5">
        <v>10000</v>
      </c>
      <c r="H6" s="5"/>
      <c r="I6" s="8"/>
      <c r="J6" s="4"/>
    </row>
    <row r="7" spans="1:20" ht="15">
      <c r="A7" s="6" t="s">
        <v>10</v>
      </c>
      <c r="B7" s="7">
        <v>106.9</v>
      </c>
      <c r="C7" s="7">
        <v>2670.65</v>
      </c>
      <c r="D7" s="7"/>
      <c r="E7" s="11">
        <v>13693.58</v>
      </c>
      <c r="F7" s="7">
        <v>56321.08</v>
      </c>
      <c r="G7" s="7">
        <v>49000</v>
      </c>
      <c r="H7" s="7"/>
      <c r="I7" s="11">
        <v>7810</v>
      </c>
      <c r="J7" s="4"/>
      <c r="M7" s="1">
        <f>SUM(B4:B6)</f>
        <v>106.9</v>
      </c>
      <c r="N7" s="1">
        <f>SUM(C4:C6)</f>
        <v>2670.65</v>
      </c>
      <c r="O7" s="1">
        <f>SUM(D4:D6)</f>
        <v>0</v>
      </c>
      <c r="P7" s="1">
        <f>SUM(E4:E6)</f>
        <v>13693.58</v>
      </c>
      <c r="Q7" s="1">
        <f>SUM(F4:F6)</f>
        <v>56321.08</v>
      </c>
      <c r="R7" s="1">
        <f>SUM(G4:G6)</f>
        <v>49000</v>
      </c>
      <c r="S7" s="1">
        <f>SUM(H4:H6)</f>
        <v>0</v>
      </c>
      <c r="T7" s="1">
        <f>SUM(I4:I6)</f>
        <v>7810</v>
      </c>
    </row>
    <row r="8" spans="1:10" ht="15">
      <c r="A8" s="26" t="s">
        <v>11</v>
      </c>
      <c r="B8" s="5"/>
      <c r="C8" s="5"/>
      <c r="D8" s="5"/>
      <c r="E8" s="9"/>
      <c r="F8" s="22">
        <v>121792.21</v>
      </c>
      <c r="G8" s="5"/>
      <c r="H8" s="5"/>
      <c r="I8" s="9"/>
      <c r="J8" s="4"/>
    </row>
    <row r="9" spans="1:10" ht="14.25">
      <c r="A9" s="4"/>
      <c r="B9" s="5"/>
      <c r="C9" s="5"/>
      <c r="D9" s="5"/>
      <c r="E9" s="9"/>
      <c r="F9" s="5"/>
      <c r="G9" s="5"/>
      <c r="H9" s="5"/>
      <c r="I9" s="9"/>
      <c r="J9" s="4"/>
    </row>
    <row r="10" spans="1:10" ht="15">
      <c r="A10" s="4" t="s">
        <v>15</v>
      </c>
      <c r="B10" s="5">
        <v>8570</v>
      </c>
      <c r="C10" s="21">
        <v>881</v>
      </c>
      <c r="D10" s="5"/>
      <c r="E10" s="9">
        <v>5120.4</v>
      </c>
      <c r="F10" s="5">
        <v>35000</v>
      </c>
      <c r="G10" s="5"/>
      <c r="H10" s="5"/>
      <c r="I10" s="9">
        <v>50155</v>
      </c>
      <c r="J10" s="4" t="s">
        <v>57</v>
      </c>
    </row>
    <row r="11" spans="1:10" ht="15">
      <c r="A11" s="4"/>
      <c r="B11" s="5">
        <v>1363.4</v>
      </c>
      <c r="C11" s="5">
        <v>6052.68</v>
      </c>
      <c r="D11" s="5"/>
      <c r="E11" s="9">
        <v>4182.16</v>
      </c>
      <c r="F11" s="5">
        <v>50000</v>
      </c>
      <c r="G11" s="5"/>
      <c r="H11" s="5"/>
      <c r="I11" s="9">
        <v>9000</v>
      </c>
      <c r="J11" s="4" t="s">
        <v>59</v>
      </c>
    </row>
    <row r="12" spans="1:10" ht="15">
      <c r="A12" s="4"/>
      <c r="B12" s="5">
        <v>199.24</v>
      </c>
      <c r="C12" s="5">
        <v>3383</v>
      </c>
      <c r="D12" s="5"/>
      <c r="E12" s="9">
        <v>450</v>
      </c>
      <c r="F12" s="5">
        <v>50000</v>
      </c>
      <c r="G12" s="5"/>
      <c r="H12" s="5"/>
      <c r="I12" s="9">
        <v>50000</v>
      </c>
      <c r="J12" s="4" t="s">
        <v>60</v>
      </c>
    </row>
    <row r="13" spans="1:10" ht="15">
      <c r="A13" s="4"/>
      <c r="B13" s="5"/>
      <c r="C13" s="5">
        <v>3383</v>
      </c>
      <c r="D13" s="5"/>
      <c r="E13" s="9">
        <v>5123.48</v>
      </c>
      <c r="F13" s="5">
        <v>50000</v>
      </c>
      <c r="G13" s="5"/>
      <c r="H13" s="5"/>
      <c r="I13" s="9">
        <v>15000</v>
      </c>
      <c r="J13" s="4" t="s">
        <v>62</v>
      </c>
    </row>
    <row r="14" spans="1:20" ht="15">
      <c r="A14" s="6" t="s">
        <v>10</v>
      </c>
      <c r="B14" s="7">
        <v>10132.64</v>
      </c>
      <c r="C14" s="7">
        <v>13699.68</v>
      </c>
      <c r="D14" s="7"/>
      <c r="E14" s="11">
        <v>14876.04</v>
      </c>
      <c r="F14" s="7">
        <v>185000</v>
      </c>
      <c r="G14" s="7"/>
      <c r="H14" s="7"/>
      <c r="I14" s="11">
        <v>124155</v>
      </c>
      <c r="J14" s="4"/>
      <c r="M14" s="1">
        <f>SUM(B10:B13)</f>
        <v>10132.64</v>
      </c>
      <c r="N14" s="1">
        <f aca="true" t="shared" si="0" ref="N14:T14">SUM(C10:C13)</f>
        <v>13699.68</v>
      </c>
      <c r="O14" s="1">
        <f t="shared" si="0"/>
        <v>0</v>
      </c>
      <c r="P14" s="1">
        <f t="shared" si="0"/>
        <v>14876.039999999999</v>
      </c>
      <c r="Q14" s="1">
        <f t="shared" si="0"/>
        <v>185000</v>
      </c>
      <c r="R14" s="1">
        <f t="shared" si="0"/>
        <v>0</v>
      </c>
      <c r="S14" s="1">
        <f t="shared" si="0"/>
        <v>0</v>
      </c>
      <c r="T14" s="1">
        <f t="shared" si="0"/>
        <v>124155</v>
      </c>
    </row>
    <row r="15" spans="1:10" ht="15">
      <c r="A15" s="26" t="s">
        <v>11</v>
      </c>
      <c r="B15" s="23"/>
      <c r="C15" s="23"/>
      <c r="D15" s="23"/>
      <c r="E15" s="24"/>
      <c r="F15" s="22">
        <v>223708.36</v>
      </c>
      <c r="G15" s="23"/>
      <c r="H15" s="23"/>
      <c r="I15" s="24"/>
      <c r="J15" s="4"/>
    </row>
    <row r="16" spans="1:10" ht="14.25">
      <c r="A16" s="4"/>
      <c r="B16" s="5"/>
      <c r="C16" s="5"/>
      <c r="D16" s="5"/>
      <c r="E16" s="4"/>
      <c r="F16" s="5"/>
      <c r="G16" s="5"/>
      <c r="H16" s="5"/>
      <c r="I16" s="9"/>
      <c r="J16" s="4"/>
    </row>
    <row r="17" spans="1:10" ht="15">
      <c r="A17" s="4" t="s">
        <v>16</v>
      </c>
      <c r="B17" s="5">
        <v>199.24</v>
      </c>
      <c r="C17" s="5">
        <v>2490.02</v>
      </c>
      <c r="D17" s="5"/>
      <c r="E17" s="5">
        <v>5241.95</v>
      </c>
      <c r="F17" s="5">
        <v>30000</v>
      </c>
      <c r="G17" s="5">
        <v>7200</v>
      </c>
      <c r="H17" s="5">
        <v>1300</v>
      </c>
      <c r="I17" s="9">
        <v>106800</v>
      </c>
      <c r="J17" s="4" t="s">
        <v>61</v>
      </c>
    </row>
    <row r="18" spans="1:10" ht="15">
      <c r="A18" s="4"/>
      <c r="B18" s="9">
        <v>3030.6</v>
      </c>
      <c r="C18" s="5">
        <v>1178</v>
      </c>
      <c r="D18" s="5">
        <v>439</v>
      </c>
      <c r="E18" s="5">
        <v>4891.02</v>
      </c>
      <c r="F18" s="5">
        <v>35000</v>
      </c>
      <c r="G18" s="5"/>
      <c r="H18" s="5"/>
      <c r="I18" s="9">
        <v>11000</v>
      </c>
      <c r="J18" s="4" t="s">
        <v>63</v>
      </c>
    </row>
    <row r="19" spans="1:10" ht="14.25">
      <c r="A19" s="4"/>
      <c r="B19" s="9">
        <v>3863.4</v>
      </c>
      <c r="C19" s="5"/>
      <c r="D19" s="21">
        <v>1035</v>
      </c>
      <c r="E19" s="5">
        <v>5030.99</v>
      </c>
      <c r="F19" s="5">
        <v>35000</v>
      </c>
      <c r="G19" s="5"/>
      <c r="H19" s="5"/>
      <c r="I19" s="9"/>
      <c r="J19" s="4"/>
    </row>
    <row r="20" spans="1:10" ht="14.25">
      <c r="A20" s="4"/>
      <c r="B20" s="9">
        <v>608.52</v>
      </c>
      <c r="C20" s="5"/>
      <c r="D20" s="5"/>
      <c r="E20" s="5"/>
      <c r="F20" s="5"/>
      <c r="G20" s="5"/>
      <c r="H20" s="5"/>
      <c r="I20" s="9"/>
      <c r="J20" s="4"/>
    </row>
    <row r="21" spans="1:10" ht="14.25">
      <c r="A21" s="4"/>
      <c r="B21" s="9">
        <v>1014.12</v>
      </c>
      <c r="C21" s="5"/>
      <c r="D21" s="5"/>
      <c r="E21" s="5"/>
      <c r="F21" s="5"/>
      <c r="G21" s="5"/>
      <c r="H21" s="5"/>
      <c r="I21" s="9"/>
      <c r="J21" s="4"/>
    </row>
    <row r="22" spans="1:20" ht="15">
      <c r="A22" s="6" t="s">
        <v>10</v>
      </c>
      <c r="B22" s="11">
        <v>8715.88</v>
      </c>
      <c r="C22" s="7">
        <v>3668.02</v>
      </c>
      <c r="D22" s="7">
        <v>1474</v>
      </c>
      <c r="E22" s="7">
        <v>15163.96</v>
      </c>
      <c r="F22" s="7">
        <v>100000</v>
      </c>
      <c r="G22" s="7">
        <v>7200</v>
      </c>
      <c r="H22" s="7">
        <v>1300</v>
      </c>
      <c r="I22" s="11">
        <v>117800</v>
      </c>
      <c r="J22" s="4"/>
      <c r="M22" s="1">
        <f>SUM(B17:B21)</f>
        <v>8715.880000000001</v>
      </c>
      <c r="N22" s="1">
        <f aca="true" t="shared" si="1" ref="N22:T22">SUM(C17:C21)</f>
        <v>3668.02</v>
      </c>
      <c r="O22" s="1">
        <f t="shared" si="1"/>
        <v>1474</v>
      </c>
      <c r="P22" s="1">
        <f t="shared" si="1"/>
        <v>15163.960000000001</v>
      </c>
      <c r="Q22" s="1">
        <f t="shared" si="1"/>
        <v>100000</v>
      </c>
      <c r="R22" s="1">
        <f t="shared" si="1"/>
        <v>7200</v>
      </c>
      <c r="S22" s="1">
        <f t="shared" si="1"/>
        <v>1300</v>
      </c>
      <c r="T22" s="1">
        <f t="shared" si="1"/>
        <v>117800</v>
      </c>
    </row>
    <row r="23" spans="1:10" ht="15">
      <c r="A23" s="26" t="s">
        <v>11</v>
      </c>
      <c r="B23" s="24"/>
      <c r="C23" s="23"/>
      <c r="D23" s="23"/>
      <c r="E23" s="23"/>
      <c r="F23" s="22">
        <v>137521.86</v>
      </c>
      <c r="G23" s="23"/>
      <c r="H23" s="23"/>
      <c r="I23" s="24"/>
      <c r="J23" s="4"/>
    </row>
    <row r="24" spans="1:10" ht="14.25">
      <c r="A24" s="4"/>
      <c r="B24" s="9"/>
      <c r="C24" s="5"/>
      <c r="D24" s="5"/>
      <c r="E24" s="5"/>
      <c r="F24" s="4"/>
      <c r="G24" s="4"/>
      <c r="H24" s="4"/>
      <c r="I24" s="9"/>
      <c r="J24" s="4"/>
    </row>
    <row r="25" spans="1:10" ht="15">
      <c r="A25" s="4" t="s">
        <v>18</v>
      </c>
      <c r="B25" s="9">
        <v>2957.88</v>
      </c>
      <c r="C25" s="5">
        <v>1473</v>
      </c>
      <c r="D25" s="5">
        <v>1858</v>
      </c>
      <c r="E25" s="5">
        <v>4700</v>
      </c>
      <c r="F25" s="5"/>
      <c r="G25" s="5"/>
      <c r="H25" s="5">
        <v>2000</v>
      </c>
      <c r="I25" s="9">
        <v>2000</v>
      </c>
      <c r="J25" s="4" t="s">
        <v>77</v>
      </c>
    </row>
    <row r="26" spans="1:10" ht="15">
      <c r="A26" s="4"/>
      <c r="B26" s="9">
        <v>309.06</v>
      </c>
      <c r="C26" s="5"/>
      <c r="D26" s="5">
        <v>9039</v>
      </c>
      <c r="E26" s="5">
        <v>5000</v>
      </c>
      <c r="F26" s="9"/>
      <c r="G26" s="4"/>
      <c r="H26" s="4"/>
      <c r="I26" s="9">
        <v>900</v>
      </c>
      <c r="J26" s="4" t="s">
        <v>78</v>
      </c>
    </row>
    <row r="27" spans="1:10" ht="15">
      <c r="A27" s="4"/>
      <c r="B27" s="9">
        <v>3320.16</v>
      </c>
      <c r="C27" s="5"/>
      <c r="D27" s="5">
        <v>7337</v>
      </c>
      <c r="E27" s="5"/>
      <c r="F27" s="9"/>
      <c r="G27" s="4"/>
      <c r="H27" s="4"/>
      <c r="I27" s="9"/>
      <c r="J27" s="4"/>
    </row>
    <row r="28" spans="1:10" ht="15">
      <c r="A28" s="4"/>
      <c r="B28" s="9">
        <v>920.48</v>
      </c>
      <c r="C28" s="5"/>
      <c r="D28" s="5"/>
      <c r="E28" s="5"/>
      <c r="F28" s="9"/>
      <c r="G28" s="4"/>
      <c r="H28" s="4"/>
      <c r="I28" s="9"/>
      <c r="J28" s="4"/>
    </row>
    <row r="29" spans="1:10" ht="15">
      <c r="A29" s="4"/>
      <c r="B29" s="9">
        <v>960</v>
      </c>
      <c r="C29" s="5"/>
      <c r="D29" s="5"/>
      <c r="E29" s="5"/>
      <c r="F29" s="9"/>
      <c r="G29" s="4"/>
      <c r="H29" s="4"/>
      <c r="I29" s="9"/>
      <c r="J29" s="4"/>
    </row>
    <row r="30" spans="1:10" ht="15">
      <c r="A30" s="4"/>
      <c r="B30" s="9">
        <v>3000</v>
      </c>
      <c r="C30" s="5"/>
      <c r="D30" s="5"/>
      <c r="E30" s="5"/>
      <c r="F30" s="9"/>
      <c r="G30" s="4"/>
      <c r="H30" s="4"/>
      <c r="I30" s="9"/>
      <c r="J30" s="4"/>
    </row>
    <row r="31" spans="1:10" ht="15">
      <c r="A31" s="4"/>
      <c r="B31" s="9">
        <v>2500</v>
      </c>
      <c r="C31" s="5"/>
      <c r="D31" s="5"/>
      <c r="E31" s="5"/>
      <c r="F31" s="9"/>
      <c r="G31" s="4"/>
      <c r="H31" s="4"/>
      <c r="I31" s="9"/>
      <c r="J31" s="4"/>
    </row>
    <row r="32" spans="1:20" ht="15">
      <c r="A32" s="6" t="s">
        <v>10</v>
      </c>
      <c r="B32" s="11">
        <v>13967.58</v>
      </c>
      <c r="C32" s="7">
        <v>1473</v>
      </c>
      <c r="D32" s="7">
        <v>18234</v>
      </c>
      <c r="E32" s="7">
        <v>9700</v>
      </c>
      <c r="F32" s="11"/>
      <c r="G32" s="6"/>
      <c r="H32" s="11">
        <v>2000</v>
      </c>
      <c r="I32" s="11">
        <v>2900</v>
      </c>
      <c r="J32" s="4"/>
      <c r="M32" s="1">
        <f>SUM(B25:B31)</f>
        <v>13967.58</v>
      </c>
      <c r="N32" s="1">
        <f aca="true" t="shared" si="2" ref="N32:T32">SUM(C25:C31)</f>
        <v>1473</v>
      </c>
      <c r="O32" s="1">
        <f t="shared" si="2"/>
        <v>18234</v>
      </c>
      <c r="P32" s="1">
        <f t="shared" si="2"/>
        <v>9700</v>
      </c>
      <c r="Q32" s="1">
        <f t="shared" si="2"/>
        <v>0</v>
      </c>
      <c r="R32" s="1">
        <f t="shared" si="2"/>
        <v>0</v>
      </c>
      <c r="S32" s="1">
        <f t="shared" si="2"/>
        <v>2000</v>
      </c>
      <c r="T32" s="1">
        <f t="shared" si="2"/>
        <v>2900</v>
      </c>
    </row>
    <row r="33" spans="1:10" ht="15">
      <c r="A33" s="26" t="s">
        <v>11</v>
      </c>
      <c r="B33" s="4"/>
      <c r="C33" s="5"/>
      <c r="D33" s="5"/>
      <c r="E33" s="5"/>
      <c r="F33" s="25">
        <v>45374.58</v>
      </c>
      <c r="G33" s="4"/>
      <c r="H33" s="9"/>
      <c r="I33" s="9"/>
      <c r="J33" s="4"/>
    </row>
    <row r="34" spans="1:10" ht="15">
      <c r="A34" s="4"/>
      <c r="B34" s="4"/>
      <c r="C34" s="5"/>
      <c r="D34" s="5"/>
      <c r="E34" s="5"/>
      <c r="F34" s="9"/>
      <c r="G34" s="4"/>
      <c r="H34" s="9"/>
      <c r="I34" s="9"/>
      <c r="J34" s="4"/>
    </row>
    <row r="35" spans="1:10" ht="15">
      <c r="A35" s="4" t="s">
        <v>82</v>
      </c>
      <c r="B35" s="10">
        <v>32923</v>
      </c>
      <c r="C35" s="5">
        <v>21511.35</v>
      </c>
      <c r="D35" s="5">
        <v>19708</v>
      </c>
      <c r="E35" s="5">
        <v>53433.58</v>
      </c>
      <c r="F35" s="5">
        <v>341321.08</v>
      </c>
      <c r="G35" s="5">
        <v>56200</v>
      </c>
      <c r="H35" s="9">
        <v>3300</v>
      </c>
      <c r="I35" s="9">
        <v>252665</v>
      </c>
      <c r="J35" s="4"/>
    </row>
    <row r="36" spans="1:10" ht="15">
      <c r="A36" s="4"/>
      <c r="B36" s="9"/>
      <c r="C36" s="5"/>
      <c r="D36" s="5"/>
      <c r="E36" s="5"/>
      <c r="F36" s="5"/>
      <c r="G36" s="5"/>
      <c r="H36" s="9"/>
      <c r="I36" s="9"/>
      <c r="J36" s="4"/>
    </row>
    <row r="37" spans="1:10" ht="15">
      <c r="A37" s="4"/>
      <c r="B37" s="5"/>
      <c r="C37" s="5"/>
      <c r="D37" s="5"/>
      <c r="E37" s="5"/>
      <c r="F37" s="5"/>
      <c r="G37" s="5"/>
      <c r="H37" s="5"/>
      <c r="I37" s="9"/>
      <c r="J37" s="4"/>
    </row>
    <row r="38" spans="1:20" ht="15">
      <c r="A38" s="6" t="s">
        <v>10</v>
      </c>
      <c r="B38" s="11">
        <v>528397.01</v>
      </c>
      <c r="C38" s="7"/>
      <c r="D38" s="7"/>
      <c r="E38" s="7"/>
      <c r="F38" s="7"/>
      <c r="G38" s="7"/>
      <c r="H38" s="7"/>
      <c r="I38" s="11">
        <v>252665</v>
      </c>
      <c r="J38" s="4"/>
      <c r="M38" s="1">
        <f>SUM(B35:B37)</f>
        <v>32923</v>
      </c>
      <c r="N38" s="1">
        <f aca="true" t="shared" si="3" ref="N38:T38">SUM(C35:C37)</f>
        <v>21511.35</v>
      </c>
      <c r="O38" s="1">
        <f t="shared" si="3"/>
        <v>19708</v>
      </c>
      <c r="P38" s="1">
        <f t="shared" si="3"/>
        <v>53433.58</v>
      </c>
      <c r="Q38" s="1">
        <f t="shared" si="3"/>
        <v>341321.08</v>
      </c>
      <c r="R38" s="1">
        <f t="shared" si="3"/>
        <v>56200</v>
      </c>
      <c r="S38" s="1">
        <f t="shared" si="3"/>
        <v>3300</v>
      </c>
      <c r="T38" s="1">
        <f t="shared" si="3"/>
        <v>252665</v>
      </c>
    </row>
    <row r="39" spans="1:10" ht="15">
      <c r="A39" s="4"/>
      <c r="B39" s="9"/>
      <c r="C39" s="5"/>
      <c r="D39" s="5"/>
      <c r="E39" s="9"/>
      <c r="F39" s="5"/>
      <c r="G39" s="5"/>
      <c r="H39" s="5"/>
      <c r="I39" s="9"/>
      <c r="J39" s="4"/>
    </row>
    <row r="40" spans="1:20" ht="15">
      <c r="A40" s="4"/>
      <c r="B40" s="9"/>
      <c r="C40" s="5"/>
      <c r="D40" s="5"/>
      <c r="E40" s="9"/>
      <c r="F40" s="5"/>
      <c r="G40" s="5"/>
      <c r="H40" s="5"/>
      <c r="I40" s="9"/>
      <c r="J40" s="4"/>
      <c r="M40" s="4" t="s">
        <v>6</v>
      </c>
      <c r="N40" s="4" t="s">
        <v>80</v>
      </c>
      <c r="O40" s="4" t="s">
        <v>20</v>
      </c>
      <c r="P40" s="4" t="s">
        <v>8</v>
      </c>
      <c r="Q40" s="4" t="s">
        <v>9</v>
      </c>
      <c r="R40" s="4" t="s">
        <v>14</v>
      </c>
      <c r="S40" s="4" t="s">
        <v>17</v>
      </c>
      <c r="T40" s="4" t="s">
        <v>19</v>
      </c>
    </row>
    <row r="41" spans="1:20" ht="15">
      <c r="A41" s="4"/>
      <c r="B41" s="9"/>
      <c r="C41" s="4"/>
      <c r="D41" s="4"/>
      <c r="E41" s="9"/>
      <c r="F41" s="5"/>
      <c r="G41" s="5"/>
      <c r="H41" s="5"/>
      <c r="I41" s="9"/>
      <c r="J41" s="4"/>
      <c r="M41" s="1">
        <f>SUM(M7:M38)</f>
        <v>65846</v>
      </c>
      <c r="N41" s="1">
        <f aca="true" t="shared" si="4" ref="N41:T41">SUM(N7:N38)</f>
        <v>43022.7</v>
      </c>
      <c r="O41" s="1">
        <f t="shared" si="4"/>
        <v>39416</v>
      </c>
      <c r="P41" s="1">
        <f t="shared" si="4"/>
        <v>106867.16</v>
      </c>
      <c r="Q41" s="1">
        <f t="shared" si="4"/>
        <v>682642.16</v>
      </c>
      <c r="R41" s="1">
        <f t="shared" si="4"/>
        <v>112400</v>
      </c>
      <c r="S41" s="1">
        <f t="shared" si="4"/>
        <v>6600</v>
      </c>
      <c r="T41" s="1">
        <f t="shared" si="4"/>
        <v>505330</v>
      </c>
    </row>
    <row r="42" spans="6:8" ht="15">
      <c r="F42" s="1"/>
      <c r="G42" s="1"/>
      <c r="H42" s="1"/>
    </row>
    <row r="43" spans="6:8" ht="15">
      <c r="F43" s="1"/>
      <c r="G43" s="1"/>
      <c r="H43" s="1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59"/>
  <sheetViews>
    <sheetView zoomScalePageLayoutView="0" workbookViewId="0" topLeftCell="A1">
      <selection activeCell="L22" sqref="L22"/>
    </sheetView>
  </sheetViews>
  <sheetFormatPr defaultColWidth="9.140625" defaultRowHeight="15"/>
  <cols>
    <col min="3" max="3" width="11.7109375" style="0" customWidth="1"/>
    <col min="5" max="5" width="10.28125" style="0" customWidth="1"/>
    <col min="6" max="6" width="14.8515625" style="0" customWidth="1"/>
    <col min="7" max="7" width="17.421875" style="0" customWidth="1"/>
  </cols>
  <sheetData>
    <row r="1" spans="2:6" ht="18.75">
      <c r="B1" s="127" t="s">
        <v>53</v>
      </c>
      <c r="C1" s="127"/>
      <c r="D1" s="127"/>
      <c r="E1" s="127"/>
      <c r="F1" s="127"/>
    </row>
    <row r="3" spans="2:6" ht="15">
      <c r="B3" s="128" t="s">
        <v>13</v>
      </c>
      <c r="C3" s="128"/>
      <c r="D3" s="128" t="s">
        <v>23</v>
      </c>
      <c r="E3" s="128"/>
      <c r="F3" s="128"/>
    </row>
    <row r="4" spans="2:6" ht="15">
      <c r="B4" s="128"/>
      <c r="C4" s="128"/>
      <c r="D4" s="12" t="s">
        <v>65</v>
      </c>
      <c r="E4" s="12"/>
      <c r="F4" s="43">
        <v>65000</v>
      </c>
    </row>
    <row r="5" spans="2:9" ht="15.75" thickBot="1">
      <c r="B5" s="16"/>
      <c r="C5" s="16"/>
      <c r="D5" s="12" t="s">
        <v>30</v>
      </c>
      <c r="E5" s="12"/>
      <c r="F5" s="43">
        <v>11591</v>
      </c>
      <c r="G5" t="s">
        <v>79</v>
      </c>
      <c r="I5" s="14"/>
    </row>
    <row r="6" spans="2:6" ht="15.75" thickBot="1">
      <c r="B6" s="18" t="s">
        <v>11</v>
      </c>
      <c r="C6" s="16"/>
      <c r="D6" s="12"/>
      <c r="E6" s="12"/>
      <c r="F6" s="44">
        <v>76591</v>
      </c>
    </row>
    <row r="7" spans="2:6" ht="15" thickBot="1">
      <c r="B7" s="16"/>
      <c r="C7" s="16"/>
      <c r="D7" s="12"/>
      <c r="E7" s="12"/>
      <c r="F7" s="43"/>
    </row>
    <row r="8" spans="2:6" ht="15.75" thickBot="1">
      <c r="B8" s="16" t="s">
        <v>74</v>
      </c>
      <c r="C8" s="16"/>
      <c r="D8" s="12" t="s">
        <v>75</v>
      </c>
      <c r="E8" s="12"/>
      <c r="F8" s="44">
        <v>15864.6</v>
      </c>
    </row>
    <row r="9" spans="2:6" ht="14.25">
      <c r="B9" s="128"/>
      <c r="C9" s="128"/>
      <c r="D9" s="12"/>
      <c r="E9" s="12"/>
      <c r="F9" s="45"/>
    </row>
    <row r="10" spans="2:6" ht="15" thickBot="1">
      <c r="B10" s="128"/>
      <c r="C10" s="128"/>
      <c r="D10" s="12"/>
      <c r="E10" s="12"/>
      <c r="F10" s="45"/>
    </row>
    <row r="11" spans="2:6" ht="15.75" thickBot="1">
      <c r="B11" s="128" t="s">
        <v>43</v>
      </c>
      <c r="C11" s="128"/>
      <c r="D11" s="12" t="s">
        <v>44</v>
      </c>
      <c r="E11" s="12"/>
      <c r="F11" s="44">
        <v>12825</v>
      </c>
    </row>
    <row r="12" spans="2:6" ht="14.25">
      <c r="B12" s="128"/>
      <c r="C12" s="128"/>
      <c r="D12" s="12"/>
      <c r="E12" s="12"/>
      <c r="F12" s="45"/>
    </row>
    <row r="13" spans="2:7" ht="15">
      <c r="B13" s="128" t="s">
        <v>27</v>
      </c>
      <c r="C13" s="128"/>
      <c r="D13" s="12" t="s">
        <v>28</v>
      </c>
      <c r="E13" s="12"/>
      <c r="F13" s="45">
        <v>26800</v>
      </c>
      <c r="G13" t="s">
        <v>54</v>
      </c>
    </row>
    <row r="14" spans="2:7" ht="15">
      <c r="B14" s="16"/>
      <c r="C14" s="16"/>
      <c r="D14" s="128" t="s">
        <v>29</v>
      </c>
      <c r="E14" s="128"/>
      <c r="F14" s="45">
        <v>39000</v>
      </c>
      <c r="G14" t="s">
        <v>55</v>
      </c>
    </row>
    <row r="15" spans="2:7" ht="15">
      <c r="B15" s="128"/>
      <c r="C15" s="128"/>
      <c r="D15" s="12" t="s">
        <v>24</v>
      </c>
      <c r="E15" s="12"/>
      <c r="F15" s="45">
        <v>69600</v>
      </c>
      <c r="G15" t="s">
        <v>56</v>
      </c>
    </row>
    <row r="16" spans="2:7" ht="15">
      <c r="B16" s="16"/>
      <c r="C16" s="16"/>
      <c r="D16" s="12"/>
      <c r="E16" s="12"/>
      <c r="F16" s="45">
        <v>21400</v>
      </c>
      <c r="G16" t="s">
        <v>58</v>
      </c>
    </row>
    <row r="17" spans="2:7" ht="15">
      <c r="B17" s="128"/>
      <c r="C17" s="128"/>
      <c r="D17" s="12"/>
      <c r="E17" s="12"/>
      <c r="F17" s="43">
        <v>60000</v>
      </c>
      <c r="G17" t="s">
        <v>64</v>
      </c>
    </row>
    <row r="18" spans="2:6" ht="15.75" thickBot="1">
      <c r="B18" s="16"/>
      <c r="C18" s="16"/>
      <c r="D18" s="12" t="s">
        <v>30</v>
      </c>
      <c r="E18" s="12"/>
      <c r="F18" s="43">
        <v>242990</v>
      </c>
    </row>
    <row r="19" spans="2:6" ht="15.75" thickBot="1">
      <c r="B19" s="18" t="s">
        <v>11</v>
      </c>
      <c r="C19" s="16"/>
      <c r="D19" s="12"/>
      <c r="E19" s="12"/>
      <c r="F19" s="44">
        <v>459790</v>
      </c>
    </row>
    <row r="20" spans="2:6" ht="15" thickBot="1">
      <c r="B20" s="20"/>
      <c r="C20" s="16"/>
      <c r="D20" s="12"/>
      <c r="E20" s="12"/>
      <c r="F20" s="43"/>
    </row>
    <row r="21" spans="2:6" ht="15.75" thickBot="1">
      <c r="B21" s="16" t="s">
        <v>73</v>
      </c>
      <c r="C21" s="16"/>
      <c r="D21" s="12" t="s">
        <v>68</v>
      </c>
      <c r="E21" s="12"/>
      <c r="F21" s="44">
        <v>15000</v>
      </c>
    </row>
    <row r="22" spans="2:6" ht="15" thickBot="1">
      <c r="B22" s="128"/>
      <c r="C22" s="128"/>
      <c r="D22" s="12"/>
      <c r="E22" s="12"/>
      <c r="F22" s="45"/>
    </row>
    <row r="23" spans="2:6" ht="15.75" thickBot="1">
      <c r="B23" s="128" t="s">
        <v>31</v>
      </c>
      <c r="C23" s="128"/>
      <c r="D23" s="12" t="s">
        <v>32</v>
      </c>
      <c r="E23" s="12"/>
      <c r="F23" s="44">
        <v>2305.6</v>
      </c>
    </row>
    <row r="24" spans="2:6" ht="15.75" thickBot="1">
      <c r="B24" s="16"/>
      <c r="C24" s="16"/>
      <c r="D24" s="128" t="s">
        <v>33</v>
      </c>
      <c r="E24" s="128"/>
      <c r="F24" s="43"/>
    </row>
    <row r="25" spans="2:6" ht="15.75" thickBot="1">
      <c r="B25" s="16" t="s">
        <v>69</v>
      </c>
      <c r="C25" s="16"/>
      <c r="D25" s="16" t="s">
        <v>70</v>
      </c>
      <c r="E25" s="16"/>
      <c r="F25" s="44">
        <v>6000</v>
      </c>
    </row>
    <row r="26" spans="2:6" ht="15.75" thickBot="1">
      <c r="B26" s="16" t="s">
        <v>71</v>
      </c>
      <c r="C26" s="16"/>
      <c r="D26" s="16" t="s">
        <v>72</v>
      </c>
      <c r="E26" s="16"/>
      <c r="F26" s="44">
        <v>40232</v>
      </c>
    </row>
    <row r="27" spans="2:6" ht="15.75" thickBot="1">
      <c r="B27" s="16"/>
      <c r="C27" s="16"/>
      <c r="D27" s="12"/>
      <c r="E27" s="12"/>
      <c r="F27" s="43"/>
    </row>
    <row r="28" spans="2:6" ht="15.75" thickBot="1">
      <c r="B28" s="128" t="s">
        <v>66</v>
      </c>
      <c r="C28" s="128"/>
      <c r="D28" s="12" t="s">
        <v>67</v>
      </c>
      <c r="E28" s="12"/>
      <c r="F28" s="44">
        <v>100000</v>
      </c>
    </row>
    <row r="29" spans="2:6" ht="15">
      <c r="B29" s="16"/>
      <c r="C29" s="16"/>
      <c r="D29" s="12"/>
      <c r="E29" s="12"/>
      <c r="F29" s="43"/>
    </row>
    <row r="30" spans="2:6" ht="15.75" thickBot="1">
      <c r="B30" s="128"/>
      <c r="C30" s="128"/>
      <c r="D30" s="12"/>
      <c r="E30" s="12"/>
      <c r="F30" s="45"/>
    </row>
    <row r="31" spans="2:6" ht="15.75" thickBot="1">
      <c r="B31" s="128" t="s">
        <v>36</v>
      </c>
      <c r="C31" s="128"/>
      <c r="D31" s="12" t="s">
        <v>37</v>
      </c>
      <c r="E31" s="12"/>
      <c r="F31" s="44">
        <v>34500</v>
      </c>
    </row>
    <row r="32" spans="2:6" ht="15.75" thickBot="1">
      <c r="B32" s="128"/>
      <c r="C32" s="128"/>
      <c r="D32" s="12"/>
      <c r="E32" s="12"/>
      <c r="F32" s="45"/>
    </row>
    <row r="33" spans="2:6" ht="15.75" thickBot="1">
      <c r="B33" s="128" t="s">
        <v>38</v>
      </c>
      <c r="C33" s="128"/>
      <c r="D33" s="12"/>
      <c r="E33" s="12"/>
      <c r="F33" s="44">
        <v>32760</v>
      </c>
    </row>
    <row r="34" spans="2:6" ht="15.75" thickBot="1">
      <c r="B34" s="128"/>
      <c r="C34" s="128"/>
      <c r="D34" s="12"/>
      <c r="E34" s="12"/>
      <c r="F34" s="45"/>
    </row>
    <row r="35" spans="2:6" ht="15.75" thickBot="1">
      <c r="B35" s="128" t="s">
        <v>39</v>
      </c>
      <c r="C35" s="128"/>
      <c r="D35" s="12"/>
      <c r="E35" s="12"/>
      <c r="F35" s="44">
        <v>67950.46</v>
      </c>
    </row>
    <row r="36" spans="2:6" ht="15">
      <c r="B36" s="128"/>
      <c r="C36" s="128"/>
      <c r="D36" s="12"/>
      <c r="E36" s="12"/>
      <c r="F36" s="45"/>
    </row>
    <row r="37" spans="2:6" ht="15.75" thickBot="1">
      <c r="B37" s="128" t="s">
        <v>40</v>
      </c>
      <c r="C37" s="128"/>
      <c r="D37" s="12"/>
      <c r="E37" s="12"/>
      <c r="F37" s="45"/>
    </row>
    <row r="38" spans="2:6" ht="15.75" thickBot="1">
      <c r="B38" s="129" t="s">
        <v>41</v>
      </c>
      <c r="C38" s="129"/>
      <c r="D38" s="12"/>
      <c r="E38" s="12"/>
      <c r="F38" s="44">
        <v>21566.42</v>
      </c>
    </row>
    <row r="39" spans="2:6" ht="15.75" thickBot="1">
      <c r="B39" s="17"/>
      <c r="C39" s="17"/>
      <c r="D39" s="12"/>
      <c r="E39" s="12"/>
      <c r="F39" s="43"/>
    </row>
    <row r="40" spans="2:6" ht="15.75" thickBot="1">
      <c r="B40" s="17" t="s">
        <v>76</v>
      </c>
      <c r="C40" s="17"/>
      <c r="D40" s="12" t="s">
        <v>46</v>
      </c>
      <c r="E40" s="12"/>
      <c r="F40" s="44">
        <v>74800</v>
      </c>
    </row>
    <row r="41" spans="2:6" ht="15.75" thickBot="1">
      <c r="B41" s="128"/>
      <c r="C41" s="128"/>
      <c r="D41" s="12"/>
      <c r="E41" s="12"/>
      <c r="F41" s="45"/>
    </row>
    <row r="42" spans="2:6" ht="15.75" thickBot="1">
      <c r="B42" s="128" t="s">
        <v>45</v>
      </c>
      <c r="C42" s="128"/>
      <c r="D42" s="12" t="s">
        <v>46</v>
      </c>
      <c r="E42" s="12"/>
      <c r="F42" s="44">
        <v>42965</v>
      </c>
    </row>
    <row r="43" spans="2:6" ht="15.75" thickBot="1">
      <c r="B43" s="128"/>
      <c r="C43" s="128"/>
      <c r="D43" s="12"/>
      <c r="E43" s="12"/>
      <c r="F43" s="45"/>
    </row>
    <row r="44" spans="2:6" ht="15.75" thickBot="1">
      <c r="B44" s="128" t="s">
        <v>47</v>
      </c>
      <c r="C44" s="128"/>
      <c r="D44" s="12" t="s">
        <v>46</v>
      </c>
      <c r="E44" s="12"/>
      <c r="F44" s="44">
        <v>86100</v>
      </c>
    </row>
    <row r="45" spans="2:6" ht="15">
      <c r="B45" s="12"/>
      <c r="C45" s="12"/>
      <c r="D45" s="12"/>
      <c r="E45" s="12"/>
      <c r="F45" s="46"/>
    </row>
    <row r="46" spans="2:6" ht="15.75" thickBot="1">
      <c r="B46" s="12"/>
      <c r="C46" s="12"/>
      <c r="D46" s="12"/>
      <c r="E46" s="12"/>
      <c r="F46" s="45"/>
    </row>
    <row r="47" spans="2:6" ht="15.75" thickBot="1">
      <c r="B47" s="12"/>
      <c r="C47" s="12"/>
      <c r="D47" s="12"/>
      <c r="E47" s="12" t="s">
        <v>49</v>
      </c>
      <c r="F47" s="44">
        <v>1089250.08</v>
      </c>
    </row>
    <row r="48" ht="15">
      <c r="F48" s="47"/>
    </row>
    <row r="49" ht="15">
      <c r="F49" s="47"/>
    </row>
    <row r="50" spans="2:6" ht="15">
      <c r="B50" s="12" t="s">
        <v>47</v>
      </c>
      <c r="C50" s="12" t="s">
        <v>50</v>
      </c>
      <c r="D50" s="12"/>
      <c r="E50" s="12" t="s">
        <v>6</v>
      </c>
      <c r="F50" s="45">
        <v>32923</v>
      </c>
    </row>
    <row r="51" spans="2:6" ht="15">
      <c r="B51" s="12"/>
      <c r="C51" s="12"/>
      <c r="D51" s="12"/>
      <c r="E51" s="12" t="s">
        <v>51</v>
      </c>
      <c r="F51" s="45">
        <v>21511.35</v>
      </c>
    </row>
    <row r="52" spans="2:6" ht="15">
      <c r="B52" s="12"/>
      <c r="C52" s="12"/>
      <c r="D52" s="12"/>
      <c r="E52" s="12" t="s">
        <v>8</v>
      </c>
      <c r="F52" s="45">
        <v>53433.58</v>
      </c>
    </row>
    <row r="53" spans="2:6" ht="15">
      <c r="B53" s="12"/>
      <c r="C53" s="12"/>
      <c r="D53" s="12"/>
      <c r="E53" s="12" t="s">
        <v>9</v>
      </c>
      <c r="F53" s="45">
        <v>341321.08</v>
      </c>
    </row>
    <row r="54" spans="5:6" ht="15">
      <c r="E54" s="19" t="s">
        <v>20</v>
      </c>
      <c r="F54" s="48">
        <v>19708</v>
      </c>
    </row>
    <row r="55" spans="5:6" ht="15">
      <c r="E55" s="19" t="s">
        <v>14</v>
      </c>
      <c r="F55" s="48">
        <v>56200</v>
      </c>
    </row>
    <row r="56" spans="5:6" ht="15.75" thickBot="1">
      <c r="E56" s="19" t="s">
        <v>81</v>
      </c>
      <c r="F56" s="48">
        <v>3300</v>
      </c>
    </row>
    <row r="57" spans="3:6" ht="15.75" thickBot="1">
      <c r="C57" t="s">
        <v>11</v>
      </c>
      <c r="F57" s="49">
        <v>528397.01</v>
      </c>
    </row>
    <row r="58" ht="15">
      <c r="F58" s="47"/>
    </row>
    <row r="59" ht="15">
      <c r="F59" s="47"/>
    </row>
  </sheetData>
  <sheetProtection/>
  <mergeCells count="29">
    <mergeCell ref="B42:C42"/>
    <mergeCell ref="B43:C43"/>
    <mergeCell ref="B44:C44"/>
    <mergeCell ref="B38:C38"/>
    <mergeCell ref="B41:C41"/>
    <mergeCell ref="B37:C37"/>
    <mergeCell ref="B22:C22"/>
    <mergeCell ref="B23:C23"/>
    <mergeCell ref="D24:E24"/>
    <mergeCell ref="B28:C28"/>
    <mergeCell ref="B30:C30"/>
    <mergeCell ref="B31:C31"/>
    <mergeCell ref="B32:C32"/>
    <mergeCell ref="B33:C33"/>
    <mergeCell ref="B34:C34"/>
    <mergeCell ref="B35:C35"/>
    <mergeCell ref="B36:C36"/>
    <mergeCell ref="B17:C17"/>
    <mergeCell ref="B1:F1"/>
    <mergeCell ref="B3:C3"/>
    <mergeCell ref="D3:F3"/>
    <mergeCell ref="B4:C4"/>
    <mergeCell ref="B9:C9"/>
    <mergeCell ref="B10:C10"/>
    <mergeCell ref="B11:C11"/>
    <mergeCell ref="B12:C12"/>
    <mergeCell ref="B13:C13"/>
    <mergeCell ref="D14:E14"/>
    <mergeCell ref="B15:C15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D1">
      <selection activeCell="S31" sqref="S31"/>
    </sheetView>
  </sheetViews>
  <sheetFormatPr defaultColWidth="9.140625" defaultRowHeight="15"/>
  <cols>
    <col min="2" max="2" width="11.8515625" style="0" customWidth="1"/>
    <col min="3" max="3" width="11.00390625" style="0" customWidth="1"/>
    <col min="4" max="4" width="10.57421875" style="0" customWidth="1"/>
    <col min="5" max="5" width="12.00390625" style="0" customWidth="1"/>
    <col min="6" max="6" width="14.140625" style="0" customWidth="1"/>
    <col min="7" max="7" width="10.28125" style="0" customWidth="1"/>
    <col min="8" max="8" width="10.7109375" style="0" customWidth="1"/>
    <col min="9" max="9" width="12.00390625" style="0" customWidth="1"/>
    <col min="14" max="14" width="6.28125" style="0" customWidth="1"/>
    <col min="15" max="15" width="10.7109375" style="0" customWidth="1"/>
    <col min="16" max="16" width="11.28125" style="0" customWidth="1"/>
    <col min="17" max="17" width="11.00390625" style="0" customWidth="1"/>
    <col min="18" max="18" width="10.8515625" style="0" customWidth="1"/>
    <col min="19" max="19" width="12.00390625" style="0" customWidth="1"/>
    <col min="20" max="20" width="11.00390625" style="0" customWidth="1"/>
    <col min="21" max="21" width="10.8515625" style="0" customWidth="1"/>
    <col min="22" max="22" width="12.7109375" style="0" customWidth="1"/>
  </cols>
  <sheetData>
    <row r="1" spans="2:5" ht="15">
      <c r="B1" s="126" t="s">
        <v>120</v>
      </c>
      <c r="C1" s="126"/>
      <c r="D1" s="126"/>
      <c r="E1" s="126"/>
    </row>
    <row r="2" spans="1:10" ht="14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4"/>
      <c r="B3" s="4" t="s">
        <v>6</v>
      </c>
      <c r="C3" s="4" t="s">
        <v>80</v>
      </c>
      <c r="D3" s="4" t="s">
        <v>20</v>
      </c>
      <c r="E3" s="4" t="s">
        <v>8</v>
      </c>
      <c r="F3" s="4" t="s">
        <v>9</v>
      </c>
      <c r="G3" s="4" t="s">
        <v>14</v>
      </c>
      <c r="H3" s="4" t="s">
        <v>17</v>
      </c>
      <c r="I3" s="4" t="s">
        <v>19</v>
      </c>
      <c r="J3" s="4"/>
    </row>
    <row r="4" spans="1:10" ht="14.25">
      <c r="A4" s="4"/>
      <c r="B4" s="5"/>
      <c r="C4" s="5"/>
      <c r="D4" s="5"/>
      <c r="E4" s="9"/>
      <c r="F4" s="5"/>
      <c r="G4" s="5"/>
      <c r="H4" s="5"/>
      <c r="I4" s="9"/>
      <c r="J4" s="4"/>
    </row>
    <row r="5" spans="1:10" ht="15">
      <c r="A5" s="4" t="s">
        <v>83</v>
      </c>
      <c r="B5" s="5">
        <v>10356.68</v>
      </c>
      <c r="C5" s="23"/>
      <c r="D5" s="5">
        <v>1132</v>
      </c>
      <c r="E5" s="9">
        <v>5079.98</v>
      </c>
      <c r="F5" s="5">
        <v>35000</v>
      </c>
      <c r="G5" s="5">
        <v>1300</v>
      </c>
      <c r="H5" s="5">
        <v>1700</v>
      </c>
      <c r="I5" s="9">
        <v>2000</v>
      </c>
      <c r="J5" s="4" t="s">
        <v>85</v>
      </c>
    </row>
    <row r="6" spans="1:10" ht="15">
      <c r="A6" s="4"/>
      <c r="B6" s="5">
        <v>585.68</v>
      </c>
      <c r="C6" s="5"/>
      <c r="D6" s="5">
        <v>1679</v>
      </c>
      <c r="E6" s="9">
        <v>450</v>
      </c>
      <c r="F6" s="5">
        <v>35000</v>
      </c>
      <c r="G6" s="5">
        <v>1800</v>
      </c>
      <c r="H6" s="5">
        <v>2000</v>
      </c>
      <c r="I6" s="9">
        <v>2098</v>
      </c>
      <c r="J6" s="4" t="s">
        <v>86</v>
      </c>
    </row>
    <row r="7" spans="1:10" ht="14.25">
      <c r="A7" s="4"/>
      <c r="B7" s="5">
        <v>235.8</v>
      </c>
      <c r="C7" s="5"/>
      <c r="D7" s="5">
        <v>592</v>
      </c>
      <c r="E7" s="9">
        <v>4597</v>
      </c>
      <c r="F7" s="5">
        <v>6000</v>
      </c>
      <c r="G7" s="5"/>
      <c r="H7" s="5"/>
      <c r="I7" s="9"/>
      <c r="J7" s="4"/>
    </row>
    <row r="8" spans="1:10" ht="14.25">
      <c r="A8" s="4"/>
      <c r="B8" s="5">
        <v>2160.32</v>
      </c>
      <c r="C8" s="5"/>
      <c r="D8" s="5">
        <v>2047.34</v>
      </c>
      <c r="E8" s="9">
        <v>4956.59</v>
      </c>
      <c r="F8" s="5">
        <v>24000</v>
      </c>
      <c r="G8" s="5"/>
      <c r="H8" s="5"/>
      <c r="I8" s="9"/>
      <c r="J8" s="4"/>
    </row>
    <row r="9" spans="1:10" ht="14.25">
      <c r="A9" s="4"/>
      <c r="B9" s="5"/>
      <c r="C9" s="5"/>
      <c r="D9" s="5"/>
      <c r="E9" s="5"/>
      <c r="F9" s="5">
        <v>30000</v>
      </c>
      <c r="G9" s="5"/>
      <c r="H9" s="5"/>
      <c r="I9" s="5"/>
      <c r="J9" s="4"/>
    </row>
    <row r="10" spans="1:22" ht="15">
      <c r="A10" s="6" t="s">
        <v>10</v>
      </c>
      <c r="B10" s="7">
        <v>13338.48</v>
      </c>
      <c r="C10" s="7"/>
      <c r="D10" s="7">
        <v>5450.34</v>
      </c>
      <c r="E10" s="11">
        <v>15083.57</v>
      </c>
      <c r="F10" s="7">
        <f>SUM(F5:F9)</f>
        <v>130000</v>
      </c>
      <c r="G10" s="7">
        <v>3100</v>
      </c>
      <c r="H10" s="7">
        <v>3700</v>
      </c>
      <c r="I10" s="11">
        <v>4098</v>
      </c>
      <c r="J10" s="4"/>
      <c r="O10" s="1">
        <f>SUM(B5:B9)</f>
        <v>13338.48</v>
      </c>
      <c r="P10" s="1">
        <f aca="true" t="shared" si="0" ref="P10:V10">SUM(C5:C9)</f>
        <v>0</v>
      </c>
      <c r="Q10" s="1">
        <f t="shared" si="0"/>
        <v>5450.34</v>
      </c>
      <c r="R10" s="1">
        <f t="shared" si="0"/>
        <v>15083.57</v>
      </c>
      <c r="S10" s="1">
        <f t="shared" si="0"/>
        <v>130000</v>
      </c>
      <c r="T10" s="1">
        <f t="shared" si="0"/>
        <v>3100</v>
      </c>
      <c r="U10" s="1">
        <f t="shared" si="0"/>
        <v>3700</v>
      </c>
      <c r="V10" s="1">
        <f t="shared" si="0"/>
        <v>4098</v>
      </c>
    </row>
    <row r="11" spans="1:10" ht="15">
      <c r="A11" s="26" t="s">
        <v>11</v>
      </c>
      <c r="B11" s="23"/>
      <c r="C11" s="23"/>
      <c r="D11" s="23"/>
      <c r="E11" s="24"/>
      <c r="F11" s="22">
        <v>174770.39</v>
      </c>
      <c r="G11" s="23"/>
      <c r="H11" s="23"/>
      <c r="I11" s="24"/>
      <c r="J11" s="4"/>
    </row>
    <row r="12" spans="1:10" ht="14.25">
      <c r="A12" s="4"/>
      <c r="B12" s="5"/>
      <c r="C12" s="5"/>
      <c r="D12" s="5"/>
      <c r="E12" s="4"/>
      <c r="F12" s="5"/>
      <c r="G12" s="5"/>
      <c r="H12" s="5"/>
      <c r="I12" s="9"/>
      <c r="J12" s="4"/>
    </row>
    <row r="13" spans="1:10" ht="15">
      <c r="A13" s="4" t="s">
        <v>84</v>
      </c>
      <c r="B13" s="5">
        <v>306.6</v>
      </c>
      <c r="C13" s="5">
        <v>3494.94</v>
      </c>
      <c r="D13" s="5">
        <v>2876</v>
      </c>
      <c r="E13" s="5">
        <v>5013.85</v>
      </c>
      <c r="F13" s="5">
        <v>30000</v>
      </c>
      <c r="G13" s="5"/>
      <c r="H13" s="5">
        <v>2000</v>
      </c>
      <c r="I13" s="9">
        <v>19927</v>
      </c>
      <c r="J13" s="4" t="s">
        <v>92</v>
      </c>
    </row>
    <row r="14" spans="1:10" ht="14.25">
      <c r="A14" s="4"/>
      <c r="B14" s="9">
        <v>325.8</v>
      </c>
      <c r="C14" s="5">
        <v>1245.01</v>
      </c>
      <c r="D14" s="5"/>
      <c r="E14" s="5">
        <v>1200</v>
      </c>
      <c r="F14" s="5">
        <v>70000</v>
      </c>
      <c r="G14" s="5"/>
      <c r="H14" s="5"/>
      <c r="I14" s="9"/>
      <c r="J14" s="4"/>
    </row>
    <row r="15" spans="1:10" ht="14.25">
      <c r="A15" s="4"/>
      <c r="B15" s="9">
        <v>1116</v>
      </c>
      <c r="C15" s="5"/>
      <c r="D15" s="29"/>
      <c r="E15" s="5">
        <v>4000.7</v>
      </c>
      <c r="F15" s="5"/>
      <c r="G15" s="5"/>
      <c r="H15" s="5"/>
      <c r="I15" s="9"/>
      <c r="J15" s="4"/>
    </row>
    <row r="16" spans="1:10" ht="14.25">
      <c r="A16" s="4"/>
      <c r="B16" s="9"/>
      <c r="C16" s="5"/>
      <c r="D16" s="5"/>
      <c r="E16" s="5"/>
      <c r="F16" s="5"/>
      <c r="G16" s="5"/>
      <c r="H16" s="5"/>
      <c r="I16" s="9"/>
      <c r="J16" s="4"/>
    </row>
    <row r="17" spans="1:10" ht="14.25">
      <c r="A17" s="4"/>
      <c r="B17" s="9"/>
      <c r="C17" s="5"/>
      <c r="D17" s="5"/>
      <c r="E17" s="5"/>
      <c r="F17" s="5"/>
      <c r="G17" s="5"/>
      <c r="H17" s="5"/>
      <c r="I17" s="9"/>
      <c r="J17" s="4"/>
    </row>
    <row r="18" spans="1:22" ht="15">
      <c r="A18" s="6" t="s">
        <v>10</v>
      </c>
      <c r="B18" s="11">
        <v>1748.4</v>
      </c>
      <c r="C18" s="7">
        <v>4739.95</v>
      </c>
      <c r="D18" s="7">
        <v>2876</v>
      </c>
      <c r="E18" s="7">
        <v>10214.55</v>
      </c>
      <c r="F18" s="7">
        <v>100000</v>
      </c>
      <c r="G18" s="7"/>
      <c r="H18" s="7">
        <v>2000</v>
      </c>
      <c r="I18" s="11">
        <v>19927</v>
      </c>
      <c r="J18" s="4"/>
      <c r="O18" s="1">
        <f>SUM(B13:B17)</f>
        <v>1748.4</v>
      </c>
      <c r="P18" s="1">
        <f aca="true" t="shared" si="1" ref="P18:V18">SUM(C13:C17)</f>
        <v>4739.95</v>
      </c>
      <c r="Q18" s="1">
        <f t="shared" si="1"/>
        <v>2876</v>
      </c>
      <c r="R18" s="1">
        <f t="shared" si="1"/>
        <v>10214.55</v>
      </c>
      <c r="S18" s="1">
        <f t="shared" si="1"/>
        <v>100000</v>
      </c>
      <c r="T18" s="1">
        <f t="shared" si="1"/>
        <v>0</v>
      </c>
      <c r="U18" s="1">
        <f t="shared" si="1"/>
        <v>2000</v>
      </c>
      <c r="V18" s="1">
        <f t="shared" si="1"/>
        <v>19927</v>
      </c>
    </row>
    <row r="19" spans="1:10" ht="15">
      <c r="A19" s="26" t="s">
        <v>11</v>
      </c>
      <c r="B19" s="24"/>
      <c r="C19" s="23"/>
      <c r="D19" s="23"/>
      <c r="E19" s="23"/>
      <c r="F19" s="22">
        <v>121578.9</v>
      </c>
      <c r="G19" s="23"/>
      <c r="H19" s="23"/>
      <c r="I19" s="24"/>
      <c r="J19" s="4"/>
    </row>
    <row r="20" spans="1:10" ht="14.25">
      <c r="A20" s="4"/>
      <c r="B20" s="9"/>
      <c r="C20" s="5"/>
      <c r="D20" s="5"/>
      <c r="E20" s="5"/>
      <c r="F20" s="4"/>
      <c r="G20" s="4"/>
      <c r="H20" s="4"/>
      <c r="I20" s="9"/>
      <c r="J20" s="4"/>
    </row>
    <row r="21" spans="1:10" ht="15">
      <c r="A21" s="4" t="s">
        <v>87</v>
      </c>
      <c r="B21" s="9">
        <v>4700</v>
      </c>
      <c r="C21" s="5">
        <v>1200</v>
      </c>
      <c r="D21" s="5">
        <v>2265</v>
      </c>
      <c r="E21" s="5">
        <v>3492</v>
      </c>
      <c r="F21" s="5">
        <v>20000</v>
      </c>
      <c r="G21" s="32">
        <v>3510</v>
      </c>
      <c r="H21" s="32">
        <v>600</v>
      </c>
      <c r="I21" s="9">
        <v>38777</v>
      </c>
      <c r="J21" s="4" t="s">
        <v>97</v>
      </c>
    </row>
    <row r="22" spans="1:10" ht="15">
      <c r="A22" s="4"/>
      <c r="B22" s="9">
        <v>6420.4</v>
      </c>
      <c r="C22" s="5"/>
      <c r="D22" s="5">
        <v>8493</v>
      </c>
      <c r="E22" s="5">
        <v>450</v>
      </c>
      <c r="F22" s="9">
        <v>60000</v>
      </c>
      <c r="G22" s="4"/>
      <c r="H22" s="31">
        <v>2000</v>
      </c>
      <c r="I22" s="9">
        <v>342</v>
      </c>
      <c r="J22" s="4" t="s">
        <v>98</v>
      </c>
    </row>
    <row r="23" spans="1:10" ht="15">
      <c r="A23" s="4"/>
      <c r="B23" s="9">
        <v>540.08</v>
      </c>
      <c r="C23" s="5"/>
      <c r="D23" s="5">
        <v>1370</v>
      </c>
      <c r="E23" s="5">
        <v>5000</v>
      </c>
      <c r="F23" s="9">
        <v>60000</v>
      </c>
      <c r="G23" s="4"/>
      <c r="H23" s="4"/>
      <c r="I23" s="9">
        <v>41190.8</v>
      </c>
      <c r="J23" s="4" t="s">
        <v>99</v>
      </c>
    </row>
    <row r="24" spans="1:10" ht="15">
      <c r="A24" s="4"/>
      <c r="B24" s="9">
        <v>600</v>
      </c>
      <c r="C24" s="5"/>
      <c r="D24" s="5">
        <v>22791</v>
      </c>
      <c r="E24" s="5">
        <v>600</v>
      </c>
      <c r="F24" s="9">
        <v>30000</v>
      </c>
      <c r="G24" s="4"/>
      <c r="H24" s="4"/>
      <c r="I24" s="9">
        <v>40000</v>
      </c>
      <c r="J24" s="4" t="s">
        <v>101</v>
      </c>
    </row>
    <row r="25" spans="1:10" ht="15">
      <c r="A25" s="4"/>
      <c r="B25" s="9">
        <v>1062.6</v>
      </c>
      <c r="C25" s="5"/>
      <c r="D25" s="5"/>
      <c r="E25" s="5">
        <v>4192.94</v>
      </c>
      <c r="F25" s="9">
        <v>30000</v>
      </c>
      <c r="G25" s="4"/>
      <c r="H25" s="4"/>
      <c r="I25" s="9"/>
      <c r="J25" s="4"/>
    </row>
    <row r="26" spans="1:10" ht="15">
      <c r="A26" s="4"/>
      <c r="B26" s="9">
        <v>391.28</v>
      </c>
      <c r="C26" s="5"/>
      <c r="D26" s="5"/>
      <c r="E26" s="5">
        <v>5647.04</v>
      </c>
      <c r="F26" s="9">
        <v>35000</v>
      </c>
      <c r="G26" s="4"/>
      <c r="H26" s="4"/>
      <c r="I26" s="9"/>
      <c r="J26" s="4"/>
    </row>
    <row r="27" spans="1:10" ht="15">
      <c r="A27" s="4"/>
      <c r="B27" s="9">
        <v>199.24</v>
      </c>
      <c r="C27" s="5"/>
      <c r="D27" s="5"/>
      <c r="E27" s="5"/>
      <c r="F27" s="9"/>
      <c r="G27" s="4"/>
      <c r="H27" s="4"/>
      <c r="I27" s="9"/>
      <c r="J27" s="4"/>
    </row>
    <row r="28" spans="1:10" ht="15">
      <c r="A28" s="4"/>
      <c r="B28" s="9">
        <v>664.84</v>
      </c>
      <c r="C28" s="5"/>
      <c r="D28" s="5"/>
      <c r="E28" s="5"/>
      <c r="F28" s="9"/>
      <c r="G28" s="4"/>
      <c r="H28" s="4"/>
      <c r="I28" s="9"/>
      <c r="J28" s="4"/>
    </row>
    <row r="29" spans="1:22" ht="15">
      <c r="A29" s="6" t="s">
        <v>10</v>
      </c>
      <c r="B29" s="11">
        <v>14578.44</v>
      </c>
      <c r="C29" s="7">
        <v>1200</v>
      </c>
      <c r="D29" s="7">
        <v>34919</v>
      </c>
      <c r="E29" s="7">
        <v>19381.98</v>
      </c>
      <c r="F29" s="11">
        <v>235000</v>
      </c>
      <c r="G29" s="30"/>
      <c r="H29" s="11">
        <v>2000</v>
      </c>
      <c r="I29" s="11"/>
      <c r="J29" s="4"/>
      <c r="O29" s="58">
        <f>SUM(B21:B28)</f>
        <v>14578.44</v>
      </c>
      <c r="P29" s="58">
        <f aca="true" t="shared" si="2" ref="P29:V29">SUM(C21:C28)</f>
        <v>1200</v>
      </c>
      <c r="Q29" s="58">
        <f t="shared" si="2"/>
        <v>34919</v>
      </c>
      <c r="R29" s="58">
        <f t="shared" si="2"/>
        <v>19381.98</v>
      </c>
      <c r="S29" s="58">
        <f t="shared" si="2"/>
        <v>235000</v>
      </c>
      <c r="T29" s="58">
        <f t="shared" si="2"/>
        <v>3510</v>
      </c>
      <c r="U29" s="58">
        <f t="shared" si="2"/>
        <v>2600</v>
      </c>
      <c r="V29" s="58">
        <f t="shared" si="2"/>
        <v>120309.8</v>
      </c>
    </row>
    <row r="30" spans="1:10" ht="15">
      <c r="A30" s="26" t="s">
        <v>11</v>
      </c>
      <c r="B30" s="4"/>
      <c r="C30" s="5"/>
      <c r="D30" s="5"/>
      <c r="E30" s="5"/>
      <c r="F30" s="25">
        <v>307079.42</v>
      </c>
      <c r="G30" s="4"/>
      <c r="H30" s="9"/>
      <c r="I30" s="9"/>
      <c r="J30" s="4"/>
    </row>
    <row r="31" spans="1:22" ht="15">
      <c r="A31" s="4"/>
      <c r="B31" s="4"/>
      <c r="C31" s="5"/>
      <c r="D31" s="5"/>
      <c r="E31" s="5"/>
      <c r="F31" s="9"/>
      <c r="G31" s="4"/>
      <c r="H31" s="9"/>
      <c r="I31" s="9"/>
      <c r="J31" s="4"/>
      <c r="V31" s="130" t="s">
        <v>19</v>
      </c>
    </row>
    <row r="32" spans="1:22" ht="15">
      <c r="A32" s="4"/>
      <c r="B32" s="10"/>
      <c r="C32" s="5"/>
      <c r="D32" s="5"/>
      <c r="E32" s="5"/>
      <c r="F32" s="5"/>
      <c r="G32" s="5"/>
      <c r="H32" s="9"/>
      <c r="I32" s="9"/>
      <c r="J32" s="4"/>
      <c r="O32" s="31" t="s">
        <v>6</v>
      </c>
      <c r="P32" s="31" t="s">
        <v>80</v>
      </c>
      <c r="Q32" s="31" t="s">
        <v>20</v>
      </c>
      <c r="R32" s="31" t="s">
        <v>8</v>
      </c>
      <c r="S32" s="31" t="s">
        <v>9</v>
      </c>
      <c r="T32" s="31" t="s">
        <v>14</v>
      </c>
      <c r="U32" s="59" t="s">
        <v>17</v>
      </c>
      <c r="V32" s="131"/>
    </row>
    <row r="33" spans="1:22" ht="15">
      <c r="A33" s="4"/>
      <c r="B33" s="9"/>
      <c r="C33" s="5"/>
      <c r="D33" s="5"/>
      <c r="E33" s="5"/>
      <c r="F33" s="5"/>
      <c r="G33" s="5"/>
      <c r="H33" s="9"/>
      <c r="I33" s="9"/>
      <c r="J33" s="4"/>
      <c r="O33" s="5">
        <f>SUM(O10:O29)</f>
        <v>29665.32</v>
      </c>
      <c r="P33" s="5">
        <f aca="true" t="shared" si="3" ref="P33:V33">SUM(P10:P29)</f>
        <v>5939.95</v>
      </c>
      <c r="Q33" s="5">
        <f t="shared" si="3"/>
        <v>43245.34</v>
      </c>
      <c r="R33" s="5">
        <f t="shared" si="3"/>
        <v>44680.1</v>
      </c>
      <c r="S33" s="5">
        <f t="shared" si="3"/>
        <v>465000</v>
      </c>
      <c r="T33" s="5">
        <f t="shared" si="3"/>
        <v>6610</v>
      </c>
      <c r="U33" s="5">
        <f t="shared" si="3"/>
        <v>8300</v>
      </c>
      <c r="V33" s="5">
        <f t="shared" si="3"/>
        <v>144334.8</v>
      </c>
    </row>
    <row r="34" spans="1:10" ht="15">
      <c r="A34" s="4"/>
      <c r="B34" s="5"/>
      <c r="C34" s="5"/>
      <c r="D34" s="5"/>
      <c r="E34" s="5"/>
      <c r="F34" s="5"/>
      <c r="G34" s="5"/>
      <c r="H34" s="5"/>
      <c r="I34" s="9"/>
      <c r="J34" s="4"/>
    </row>
    <row r="35" spans="1:10" ht="15">
      <c r="A35" s="30"/>
      <c r="B35" s="24"/>
      <c r="C35" s="23"/>
      <c r="D35" s="23"/>
      <c r="E35" s="23"/>
      <c r="F35" s="23"/>
      <c r="G35" s="23"/>
      <c r="H35" s="23"/>
      <c r="I35" s="24"/>
      <c r="J35" s="4"/>
    </row>
    <row r="36" spans="1:10" ht="15">
      <c r="A36" s="4"/>
      <c r="B36" s="9"/>
      <c r="C36" s="5"/>
      <c r="D36" s="5"/>
      <c r="E36" s="9"/>
      <c r="F36" s="5"/>
      <c r="G36" s="5"/>
      <c r="H36" s="5"/>
      <c r="I36" s="9"/>
      <c r="J36" s="4"/>
    </row>
    <row r="37" spans="1:10" ht="15">
      <c r="A37" s="4"/>
      <c r="B37" s="9"/>
      <c r="C37" s="5"/>
      <c r="D37" s="5"/>
      <c r="E37" s="9"/>
      <c r="F37" s="5"/>
      <c r="G37" s="5"/>
      <c r="H37" s="5"/>
      <c r="I37" s="9"/>
      <c r="J37" s="4"/>
    </row>
    <row r="38" spans="1:10" ht="15">
      <c r="A38" s="4"/>
      <c r="B38" s="9"/>
      <c r="C38" s="4"/>
      <c r="D38" s="4"/>
      <c r="E38" s="9"/>
      <c r="F38" s="5"/>
      <c r="G38" s="5"/>
      <c r="H38" s="5"/>
      <c r="I38" s="9"/>
      <c r="J38" s="4"/>
    </row>
  </sheetData>
  <sheetProtection/>
  <mergeCells count="2">
    <mergeCell ref="B1:E1"/>
    <mergeCell ref="V31:V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60"/>
  <sheetViews>
    <sheetView zoomScalePageLayoutView="0" workbookViewId="0" topLeftCell="A45">
      <selection activeCell="I58" sqref="I58"/>
    </sheetView>
  </sheetViews>
  <sheetFormatPr defaultColWidth="9.140625" defaultRowHeight="15"/>
  <cols>
    <col min="6" max="6" width="16.28125" style="0" customWidth="1"/>
  </cols>
  <sheetData>
    <row r="1" spans="2:6" ht="18.75">
      <c r="B1" s="127" t="s">
        <v>88</v>
      </c>
      <c r="C1" s="127"/>
      <c r="D1" s="127"/>
      <c r="E1" s="127"/>
      <c r="F1" s="127"/>
    </row>
    <row r="2" ht="12" customHeight="1"/>
    <row r="3" spans="2:6" ht="2.25" customHeight="1" hidden="1">
      <c r="B3" s="128"/>
      <c r="C3" s="128"/>
      <c r="D3" s="128"/>
      <c r="E3" s="128"/>
      <c r="F3" s="128"/>
    </row>
    <row r="4" spans="2:6" ht="66" customHeight="1" hidden="1">
      <c r="B4" s="128"/>
      <c r="C4" s="128"/>
      <c r="D4" s="12"/>
      <c r="E4" s="12"/>
      <c r="F4" s="13"/>
    </row>
    <row r="5" spans="2:9" ht="14.25" hidden="1">
      <c r="B5" s="27"/>
      <c r="C5" s="27"/>
      <c r="D5" s="12"/>
      <c r="E5" s="12"/>
      <c r="F5" s="13"/>
      <c r="I5" s="14"/>
    </row>
    <row r="6" spans="2:6" ht="14.25" hidden="1">
      <c r="B6" s="20"/>
      <c r="C6" s="27"/>
      <c r="D6" s="12"/>
      <c r="E6" s="12"/>
      <c r="F6" s="13"/>
    </row>
    <row r="7" spans="2:6" ht="14.25" hidden="1">
      <c r="B7" s="27"/>
      <c r="C7" s="27"/>
      <c r="D7" s="12"/>
      <c r="E7" s="12"/>
      <c r="F7" s="13"/>
    </row>
    <row r="8" spans="2:6" ht="14.25" hidden="1">
      <c r="B8" s="27"/>
      <c r="C8" s="27"/>
      <c r="D8" s="12"/>
      <c r="E8" s="12"/>
      <c r="F8" s="13"/>
    </row>
    <row r="9" spans="2:6" ht="14.25" hidden="1">
      <c r="B9" s="128"/>
      <c r="C9" s="128"/>
      <c r="D9" s="12"/>
      <c r="E9" s="12"/>
      <c r="F9" s="12"/>
    </row>
    <row r="10" spans="2:6" ht="14.25" hidden="1">
      <c r="B10" s="128"/>
      <c r="C10" s="128"/>
      <c r="D10" s="12"/>
      <c r="E10" s="12"/>
      <c r="F10" s="12"/>
    </row>
    <row r="11" spans="2:6" ht="14.25" hidden="1">
      <c r="B11" s="128"/>
      <c r="C11" s="128"/>
      <c r="D11" s="12"/>
      <c r="E11" s="12"/>
      <c r="F11" s="13"/>
    </row>
    <row r="12" spans="2:6" ht="14.25" hidden="1">
      <c r="B12" s="128"/>
      <c r="C12" s="128"/>
      <c r="D12" s="12"/>
      <c r="E12" s="12"/>
      <c r="F12" s="12"/>
    </row>
    <row r="13" spans="2:7" ht="18" customHeight="1">
      <c r="B13" s="128" t="s">
        <v>27</v>
      </c>
      <c r="C13" s="128"/>
      <c r="D13" s="12" t="s">
        <v>28</v>
      </c>
      <c r="E13" s="12"/>
      <c r="F13" s="35">
        <v>25000</v>
      </c>
      <c r="G13" t="s">
        <v>89</v>
      </c>
    </row>
    <row r="14" spans="2:6" ht="20.25" customHeight="1">
      <c r="B14" s="27"/>
      <c r="C14" s="27"/>
      <c r="D14" s="128" t="s">
        <v>29</v>
      </c>
      <c r="E14" s="128"/>
      <c r="F14" s="35"/>
    </row>
    <row r="15" spans="2:6" ht="14.25" customHeight="1">
      <c r="B15" s="128"/>
      <c r="C15" s="128"/>
      <c r="D15" s="12" t="s">
        <v>24</v>
      </c>
      <c r="E15" s="12"/>
      <c r="F15" s="35"/>
    </row>
    <row r="16" spans="2:6" ht="15.75">
      <c r="B16" s="27"/>
      <c r="C16" s="27"/>
      <c r="D16" s="12"/>
      <c r="E16" s="12"/>
      <c r="F16" s="35"/>
    </row>
    <row r="17" spans="2:6" ht="15.75">
      <c r="B17" s="128"/>
      <c r="C17" s="128"/>
      <c r="D17" s="12"/>
      <c r="E17" s="12"/>
      <c r="F17" s="36"/>
    </row>
    <row r="18" spans="2:6" ht="16.5" thickBot="1">
      <c r="B18" s="27"/>
      <c r="C18" s="27"/>
      <c r="D18" s="12"/>
      <c r="E18" s="12"/>
      <c r="F18" s="36"/>
    </row>
    <row r="19" spans="2:6" ht="16.5" thickBot="1">
      <c r="B19" s="18" t="s">
        <v>11</v>
      </c>
      <c r="C19" s="27"/>
      <c r="D19" s="12"/>
      <c r="E19" s="12"/>
      <c r="F19" s="37">
        <v>25000</v>
      </c>
    </row>
    <row r="20" spans="2:6" ht="12" customHeight="1">
      <c r="B20" s="20"/>
      <c r="C20" s="27"/>
      <c r="D20" s="12"/>
      <c r="E20" s="12"/>
      <c r="F20" s="36"/>
    </row>
    <row r="21" spans="2:6" ht="15.75" hidden="1">
      <c r="B21" s="27"/>
      <c r="C21" s="27"/>
      <c r="D21" s="12"/>
      <c r="E21" s="12"/>
      <c r="F21" s="36"/>
    </row>
    <row r="22" spans="2:6" ht="15.75" hidden="1">
      <c r="B22" s="128"/>
      <c r="C22" s="128"/>
      <c r="D22" s="12"/>
      <c r="E22" s="12"/>
      <c r="F22" s="35"/>
    </row>
    <row r="23" spans="2:6" ht="15.75" hidden="1">
      <c r="B23" s="128"/>
      <c r="C23" s="128"/>
      <c r="D23" s="12"/>
      <c r="E23" s="12"/>
      <c r="F23" s="36"/>
    </row>
    <row r="24" spans="2:6" ht="15.75" hidden="1">
      <c r="B24" s="27"/>
      <c r="C24" s="27"/>
      <c r="D24" s="128"/>
      <c r="E24" s="128"/>
      <c r="F24" s="36"/>
    </row>
    <row r="25" spans="2:6" ht="15.75" hidden="1">
      <c r="B25" s="27"/>
      <c r="C25" s="27"/>
      <c r="D25" s="27"/>
      <c r="E25" s="27"/>
      <c r="F25" s="36"/>
    </row>
    <row r="26" spans="2:6" ht="15.75" hidden="1">
      <c r="B26" s="27"/>
      <c r="C26" s="27"/>
      <c r="D26" s="27"/>
      <c r="E26" s="27"/>
      <c r="F26" s="36"/>
    </row>
    <row r="27" spans="2:6" ht="15.75" hidden="1">
      <c r="B27" s="27"/>
      <c r="C27" s="27"/>
      <c r="D27" s="12"/>
      <c r="E27" s="12"/>
      <c r="F27" s="36"/>
    </row>
    <row r="28" spans="2:6" ht="15.75" hidden="1">
      <c r="B28" s="128"/>
      <c r="C28" s="128"/>
      <c r="D28" s="12"/>
      <c r="E28" s="12"/>
      <c r="F28" s="36"/>
    </row>
    <row r="29" spans="2:6" ht="15.75" hidden="1">
      <c r="B29" s="27"/>
      <c r="C29" s="27"/>
      <c r="D29" s="12"/>
      <c r="E29" s="12"/>
      <c r="F29" s="36"/>
    </row>
    <row r="30" spans="2:6" ht="16.5" thickBot="1">
      <c r="B30" s="128"/>
      <c r="C30" s="128"/>
      <c r="D30" s="12"/>
      <c r="E30" s="12"/>
      <c r="F30" s="35"/>
    </row>
    <row r="31" spans="2:6" ht="16.5" thickBot="1">
      <c r="B31" s="128" t="s">
        <v>36</v>
      </c>
      <c r="C31" s="128"/>
      <c r="D31" s="12" t="s">
        <v>37</v>
      </c>
      <c r="E31" s="12"/>
      <c r="F31" s="37">
        <v>21000</v>
      </c>
    </row>
    <row r="32" spans="2:6" ht="16.5" thickBot="1">
      <c r="B32" s="128"/>
      <c r="C32" s="128"/>
      <c r="D32" s="12"/>
      <c r="E32" s="12"/>
      <c r="F32" s="35"/>
    </row>
    <row r="33" spans="2:6" ht="16.5" thickBot="1">
      <c r="B33" s="128" t="s">
        <v>38</v>
      </c>
      <c r="C33" s="128"/>
      <c r="D33" s="12"/>
      <c r="E33" s="12"/>
      <c r="F33" s="37">
        <v>15652</v>
      </c>
    </row>
    <row r="34" spans="2:6" ht="16.5" thickBot="1">
      <c r="B34" s="128"/>
      <c r="C34" s="128"/>
      <c r="D34" s="12"/>
      <c r="E34" s="12"/>
      <c r="F34" s="35"/>
    </row>
    <row r="35" spans="2:6" ht="16.5" thickBot="1">
      <c r="B35" s="128" t="s">
        <v>39</v>
      </c>
      <c r="C35" s="128"/>
      <c r="D35" s="12"/>
      <c r="E35" s="12"/>
      <c r="F35" s="37">
        <v>25066</v>
      </c>
    </row>
    <row r="36" spans="2:6" ht="15.75">
      <c r="B36" s="128"/>
      <c r="C36" s="128"/>
      <c r="D36" s="12"/>
      <c r="E36" s="12"/>
      <c r="F36" s="35"/>
    </row>
    <row r="37" spans="2:6" ht="16.5" thickBot="1">
      <c r="B37" s="128" t="s">
        <v>40</v>
      </c>
      <c r="C37" s="128"/>
      <c r="D37" s="12"/>
      <c r="E37" s="12"/>
      <c r="F37" s="35"/>
    </row>
    <row r="38" spans="2:6" ht="16.5" thickBot="1">
      <c r="B38" s="129" t="s">
        <v>41</v>
      </c>
      <c r="C38" s="129"/>
      <c r="D38" s="12"/>
      <c r="E38" s="12"/>
      <c r="F38" s="37">
        <v>6178.02</v>
      </c>
    </row>
    <row r="39" spans="2:6" ht="16.5" thickBot="1">
      <c r="B39" s="28"/>
      <c r="C39" s="28"/>
      <c r="D39" s="12"/>
      <c r="E39" s="12"/>
      <c r="F39" s="36"/>
    </row>
    <row r="40" spans="2:6" ht="16.5" thickBot="1">
      <c r="B40" s="28" t="s">
        <v>76</v>
      </c>
      <c r="C40" s="28"/>
      <c r="D40" s="12" t="s">
        <v>46</v>
      </c>
      <c r="E40" s="12"/>
      <c r="F40" s="37">
        <v>52200</v>
      </c>
    </row>
    <row r="41" spans="2:6" ht="16.5" thickBot="1">
      <c r="B41" s="128"/>
      <c r="C41" s="128"/>
      <c r="D41" s="12"/>
      <c r="E41" s="12"/>
      <c r="F41" s="35"/>
    </row>
    <row r="42" spans="2:6" ht="16.5" thickBot="1">
      <c r="B42" s="128" t="s">
        <v>45</v>
      </c>
      <c r="C42" s="128"/>
      <c r="D42" s="12" t="s">
        <v>46</v>
      </c>
      <c r="E42" s="12"/>
      <c r="F42" s="37">
        <v>16965</v>
      </c>
    </row>
    <row r="43" spans="2:6" ht="16.5" thickBot="1">
      <c r="B43" s="128"/>
      <c r="C43" s="128"/>
      <c r="D43" s="12"/>
      <c r="E43" s="12"/>
      <c r="F43" s="35"/>
    </row>
    <row r="44" spans="2:6" ht="16.5" thickBot="1">
      <c r="B44" s="128" t="s">
        <v>47</v>
      </c>
      <c r="C44" s="128"/>
      <c r="D44" s="12" t="s">
        <v>46</v>
      </c>
      <c r="E44" s="12"/>
      <c r="F44" s="37">
        <v>55528</v>
      </c>
    </row>
    <row r="45" spans="2:6" ht="15.75">
      <c r="B45" s="12"/>
      <c r="C45" s="12"/>
      <c r="D45" s="12"/>
      <c r="E45" s="12"/>
      <c r="F45" s="38"/>
    </row>
    <row r="46" spans="2:6" ht="16.5" thickBot="1">
      <c r="B46" s="12"/>
      <c r="C46" s="12"/>
      <c r="D46" s="12"/>
      <c r="E46" s="12"/>
      <c r="F46" s="35"/>
    </row>
    <row r="47" spans="2:6" ht="16.5" thickBot="1">
      <c r="B47" s="12"/>
      <c r="C47" s="12"/>
      <c r="D47" s="12"/>
      <c r="E47" s="12" t="s">
        <v>49</v>
      </c>
      <c r="F47" s="37">
        <v>217589.02</v>
      </c>
    </row>
    <row r="48" ht="16.5" thickBot="1">
      <c r="F48" s="39"/>
    </row>
    <row r="49" spans="2:6" ht="16.5" thickBot="1">
      <c r="B49" t="s">
        <v>90</v>
      </c>
      <c r="F49" s="40">
        <v>47700</v>
      </c>
    </row>
    <row r="50" ht="15.75">
      <c r="F50" s="39"/>
    </row>
    <row r="51" spans="2:6" ht="15.75">
      <c r="B51" s="12" t="s">
        <v>47</v>
      </c>
      <c r="C51" s="12" t="s">
        <v>50</v>
      </c>
      <c r="D51" s="12"/>
      <c r="E51" s="12" t="s">
        <v>6</v>
      </c>
      <c r="F51" s="35">
        <v>13338.48</v>
      </c>
    </row>
    <row r="52" spans="2:6" ht="15.75">
      <c r="B52" s="12"/>
      <c r="C52" s="12"/>
      <c r="D52" s="12"/>
      <c r="E52" s="12" t="s">
        <v>51</v>
      </c>
      <c r="F52" s="35"/>
    </row>
    <row r="53" spans="2:6" ht="15.75">
      <c r="B53" s="12"/>
      <c r="C53" s="12"/>
      <c r="D53" s="12"/>
      <c r="E53" s="12" t="s">
        <v>8</v>
      </c>
      <c r="F53" s="35">
        <v>15083.57</v>
      </c>
    </row>
    <row r="54" spans="2:6" ht="15.75">
      <c r="B54" s="12"/>
      <c r="C54" s="12"/>
      <c r="D54" s="12"/>
      <c r="E54" s="12" t="s">
        <v>9</v>
      </c>
      <c r="F54" s="35">
        <v>130000</v>
      </c>
    </row>
    <row r="55" spans="5:6" ht="15.75">
      <c r="E55" s="19" t="s">
        <v>20</v>
      </c>
      <c r="F55" s="41">
        <v>5450.34</v>
      </c>
    </row>
    <row r="56" spans="5:6" ht="15.75">
      <c r="E56" s="19" t="s">
        <v>14</v>
      </c>
      <c r="F56" s="41">
        <v>3100</v>
      </c>
    </row>
    <row r="57" spans="5:6" ht="15.75">
      <c r="E57" s="19" t="s">
        <v>81</v>
      </c>
      <c r="F57" s="41">
        <v>3700</v>
      </c>
    </row>
    <row r="58" spans="5:6" ht="16.5" thickBot="1">
      <c r="E58" s="19" t="s">
        <v>91</v>
      </c>
      <c r="F58" s="41">
        <v>4098</v>
      </c>
    </row>
    <row r="59" spans="2:6" ht="16.5" thickBot="1">
      <c r="B59" t="s">
        <v>11</v>
      </c>
      <c r="F59" s="42">
        <v>174770.39</v>
      </c>
    </row>
    <row r="60" ht="15.75">
      <c r="F60" s="39"/>
    </row>
  </sheetData>
  <sheetProtection/>
  <mergeCells count="29">
    <mergeCell ref="B38:C38"/>
    <mergeCell ref="B41:C41"/>
    <mergeCell ref="B42:C42"/>
    <mergeCell ref="B43:C43"/>
    <mergeCell ref="B44:C44"/>
    <mergeCell ref="B37:C37"/>
    <mergeCell ref="B22:C22"/>
    <mergeCell ref="B23:C23"/>
    <mergeCell ref="D24:E24"/>
    <mergeCell ref="B28:C28"/>
    <mergeCell ref="B30:C30"/>
    <mergeCell ref="B31:C31"/>
    <mergeCell ref="B32:C32"/>
    <mergeCell ref="B33:C33"/>
    <mergeCell ref="B34:C34"/>
    <mergeCell ref="B35:C35"/>
    <mergeCell ref="B36:C36"/>
    <mergeCell ref="B17:C17"/>
    <mergeCell ref="B1:F1"/>
    <mergeCell ref="B3:C3"/>
    <mergeCell ref="D3:F3"/>
    <mergeCell ref="B4:C4"/>
    <mergeCell ref="B9:C9"/>
    <mergeCell ref="B10:C10"/>
    <mergeCell ref="B11:C11"/>
    <mergeCell ref="B12:C12"/>
    <mergeCell ref="B13:C13"/>
    <mergeCell ref="D14:E14"/>
    <mergeCell ref="B15:C15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1"/>
  <sheetViews>
    <sheetView zoomScalePageLayoutView="0" workbookViewId="0" topLeftCell="A19">
      <selection activeCell="J28" sqref="J28"/>
    </sheetView>
  </sheetViews>
  <sheetFormatPr defaultColWidth="9.140625" defaultRowHeight="15"/>
  <cols>
    <col min="7" max="7" width="13.7109375" style="1" customWidth="1"/>
  </cols>
  <sheetData>
    <row r="2" ht="15">
      <c r="C2" t="s">
        <v>93</v>
      </c>
    </row>
    <row r="4" spans="1:7" ht="15">
      <c r="A4" t="s">
        <v>94</v>
      </c>
      <c r="C4" t="s">
        <v>95</v>
      </c>
      <c r="G4" s="1">
        <v>27500</v>
      </c>
    </row>
    <row r="5" spans="3:7" ht="15">
      <c r="C5" t="s">
        <v>96</v>
      </c>
      <c r="G5" s="1">
        <v>30000</v>
      </c>
    </row>
    <row r="6" spans="3:7" ht="15.75" thickBot="1">
      <c r="C6" t="s">
        <v>100</v>
      </c>
      <c r="G6" s="1">
        <v>42000</v>
      </c>
    </row>
    <row r="7" spans="1:7" ht="15.75" thickBot="1">
      <c r="A7" t="s">
        <v>11</v>
      </c>
      <c r="G7" s="34">
        <v>99500</v>
      </c>
    </row>
    <row r="8" ht="15.75" thickBot="1"/>
    <row r="9" spans="1:7" ht="15.75" thickBot="1">
      <c r="A9" t="s">
        <v>36</v>
      </c>
      <c r="C9" t="s">
        <v>102</v>
      </c>
      <c r="G9" s="34">
        <v>22000</v>
      </c>
    </row>
    <row r="10" ht="15.75" thickBot="1"/>
    <row r="11" spans="1:7" ht="15.75" thickBot="1">
      <c r="A11" t="s">
        <v>38</v>
      </c>
      <c r="G11" s="34">
        <v>13052</v>
      </c>
    </row>
    <row r="12" ht="15.75" thickBot="1"/>
    <row r="13" spans="1:7" ht="15.75" thickBot="1">
      <c r="A13" t="s">
        <v>103</v>
      </c>
      <c r="G13" s="34">
        <v>48018</v>
      </c>
    </row>
    <row r="14" ht="15.75" thickBot="1"/>
    <row r="15" spans="1:7" ht="15.75" thickBot="1">
      <c r="A15" t="s">
        <v>104</v>
      </c>
      <c r="G15" s="34">
        <v>12560.77</v>
      </c>
    </row>
    <row r="16" ht="15.75" thickBot="1"/>
    <row r="17" spans="1:7" ht="15.75" thickBot="1">
      <c r="A17" t="s">
        <v>76</v>
      </c>
      <c r="C17" t="s">
        <v>46</v>
      </c>
      <c r="G17" s="34">
        <v>40000</v>
      </c>
    </row>
    <row r="18" ht="15.75" thickBot="1"/>
    <row r="19" spans="1:7" ht="15.75" thickBot="1">
      <c r="A19" t="s">
        <v>45</v>
      </c>
      <c r="C19" t="s">
        <v>46</v>
      </c>
      <c r="G19" s="34">
        <v>26000</v>
      </c>
    </row>
    <row r="20" ht="15.75" thickBot="1"/>
    <row r="21" spans="1:7" ht="15.75" thickBot="1">
      <c r="A21" t="s">
        <v>47</v>
      </c>
      <c r="C21" t="s">
        <v>46</v>
      </c>
      <c r="G21" s="34">
        <v>60000</v>
      </c>
    </row>
    <row r="22" ht="15.75" thickBot="1"/>
    <row r="23" spans="1:7" ht="15.75" thickBot="1">
      <c r="A23" t="s">
        <v>105</v>
      </c>
      <c r="C23" t="s">
        <v>106</v>
      </c>
      <c r="G23" s="34">
        <v>10000</v>
      </c>
    </row>
    <row r="24" ht="15.75" thickBot="1"/>
    <row r="25" spans="1:7" ht="15.75" thickBot="1">
      <c r="A25" t="s">
        <v>107</v>
      </c>
      <c r="C25" t="s">
        <v>108</v>
      </c>
      <c r="G25" s="34">
        <v>35000</v>
      </c>
    </row>
    <row r="26" ht="15.75" thickBot="1"/>
    <row r="27" spans="1:7" ht="15.75" thickBot="1">
      <c r="A27" t="s">
        <v>43</v>
      </c>
      <c r="C27" t="s">
        <v>109</v>
      </c>
      <c r="G27" s="34">
        <v>17100</v>
      </c>
    </row>
    <row r="28" ht="15.75" thickBot="1"/>
    <row r="29" spans="1:7" ht="15.75" thickBot="1">
      <c r="A29" t="s">
        <v>110</v>
      </c>
      <c r="C29" t="s">
        <v>111</v>
      </c>
      <c r="G29" s="34">
        <v>115000</v>
      </c>
    </row>
    <row r="30" ht="15.75" thickBot="1"/>
    <row r="31" spans="1:7" ht="15.75" thickBot="1">
      <c r="A31" t="s">
        <v>112</v>
      </c>
      <c r="G31" s="34">
        <v>100000</v>
      </c>
    </row>
    <row r="33" spans="1:7" ht="15">
      <c r="A33" t="s">
        <v>113</v>
      </c>
      <c r="C33" t="s">
        <v>6</v>
      </c>
      <c r="G33" s="1">
        <v>16326.84</v>
      </c>
    </row>
    <row r="34" spans="3:7" ht="15">
      <c r="C34" t="s">
        <v>114</v>
      </c>
      <c r="G34" s="1">
        <v>5939.95</v>
      </c>
    </row>
    <row r="35" spans="3:7" ht="15">
      <c r="C35" t="s">
        <v>115</v>
      </c>
      <c r="G35" s="1">
        <v>29596.53</v>
      </c>
    </row>
    <row r="36" spans="3:7" ht="15">
      <c r="C36" t="s">
        <v>116</v>
      </c>
      <c r="G36" s="1">
        <v>335000</v>
      </c>
    </row>
    <row r="37" spans="3:7" ht="15">
      <c r="C37" t="s">
        <v>117</v>
      </c>
      <c r="G37" s="1">
        <v>37795</v>
      </c>
    </row>
    <row r="38" ht="15">
      <c r="C38" t="s">
        <v>118</v>
      </c>
    </row>
    <row r="39" spans="3:7" ht="15">
      <c r="C39" t="s">
        <v>119</v>
      </c>
      <c r="G39" s="1">
        <v>4000</v>
      </c>
    </row>
    <row r="40" ht="15.75" thickBot="1">
      <c r="C40" t="s">
        <v>32</v>
      </c>
    </row>
    <row r="41" spans="3:7" ht="15.75" thickBot="1">
      <c r="C41" t="s">
        <v>11</v>
      </c>
      <c r="G41" s="34">
        <v>428658.32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I16" sqref="I16"/>
    </sheetView>
  </sheetViews>
  <sheetFormatPr defaultColWidth="9.140625" defaultRowHeight="15"/>
  <cols>
    <col min="6" max="6" width="16.421875" style="0" customWidth="1"/>
  </cols>
  <sheetData>
    <row r="2" ht="15">
      <c r="B2" t="s">
        <v>121</v>
      </c>
    </row>
    <row r="4" spans="1:8" ht="15">
      <c r="A4" s="132" t="s">
        <v>122</v>
      </c>
      <c r="B4" s="132"/>
      <c r="C4" s="132"/>
      <c r="D4" s="132"/>
      <c r="E4" s="132"/>
      <c r="F4" s="1">
        <v>15864.6</v>
      </c>
      <c r="H4">
        <f>F4*6</f>
        <v>95187.6</v>
      </c>
    </row>
    <row r="5" spans="1:6" ht="15">
      <c r="A5" s="132" t="s">
        <v>123</v>
      </c>
      <c r="B5" s="132"/>
      <c r="C5" s="132"/>
      <c r="D5" s="132"/>
      <c r="F5" s="1">
        <v>130100</v>
      </c>
    </row>
    <row r="6" spans="1:6" ht="15">
      <c r="A6" t="s">
        <v>124</v>
      </c>
      <c r="F6" s="1">
        <v>25000</v>
      </c>
    </row>
    <row r="7" spans="1:6" ht="15">
      <c r="A7" t="s">
        <v>125</v>
      </c>
      <c r="F7" s="1">
        <v>4000</v>
      </c>
    </row>
    <row r="8" spans="1:6" ht="15">
      <c r="A8" t="s">
        <v>126</v>
      </c>
      <c r="F8" s="1">
        <v>65000</v>
      </c>
    </row>
    <row r="9" spans="1:6" ht="15">
      <c r="A9" t="s">
        <v>127</v>
      </c>
      <c r="F9" s="1">
        <v>51300</v>
      </c>
    </row>
    <row r="10" spans="1:6" ht="15">
      <c r="A10" t="s">
        <v>128</v>
      </c>
      <c r="F10" s="1">
        <v>13700</v>
      </c>
    </row>
    <row r="11" spans="1:6" ht="15">
      <c r="A11" t="s">
        <v>129</v>
      </c>
      <c r="F11" s="1">
        <v>100000</v>
      </c>
    </row>
    <row r="12" spans="1:6" ht="15">
      <c r="A12" t="s">
        <v>27</v>
      </c>
      <c r="F12" s="1">
        <v>394300</v>
      </c>
    </row>
    <row r="13" spans="1:6" ht="15">
      <c r="A13" t="s">
        <v>130</v>
      </c>
      <c r="F13" s="1">
        <v>115000</v>
      </c>
    </row>
    <row r="14" spans="1:6" ht="15">
      <c r="A14" t="s">
        <v>131</v>
      </c>
      <c r="F14" s="1">
        <v>10000</v>
      </c>
    </row>
    <row r="15" spans="1:6" ht="15">
      <c r="A15" t="s">
        <v>133</v>
      </c>
      <c r="F15" s="1">
        <v>15000</v>
      </c>
    </row>
    <row r="16" spans="1:6" ht="15">
      <c r="A16" t="s">
        <v>132</v>
      </c>
      <c r="F16" s="1">
        <v>27701.94</v>
      </c>
    </row>
    <row r="17" spans="1:6" ht="15">
      <c r="A17" t="s">
        <v>134</v>
      </c>
      <c r="F17" s="1">
        <v>41000</v>
      </c>
    </row>
    <row r="18" spans="1:6" ht="28.5" customHeight="1">
      <c r="A18" s="133" t="s">
        <v>135</v>
      </c>
      <c r="B18" s="133"/>
      <c r="C18" s="133"/>
      <c r="F18" s="1">
        <v>50000</v>
      </c>
    </row>
    <row r="19" spans="1:6" ht="15.75" thickBot="1">
      <c r="A19" t="s">
        <v>136</v>
      </c>
      <c r="F19" s="1">
        <v>40232</v>
      </c>
    </row>
    <row r="20" spans="1:6" ht="15.75" thickBot="1">
      <c r="A20" s="33" t="s">
        <v>138</v>
      </c>
      <c r="F20" s="34">
        <v>1098198.54</v>
      </c>
    </row>
    <row r="21" spans="1:6" ht="15">
      <c r="A21" t="s">
        <v>38</v>
      </c>
      <c r="F21" s="1">
        <v>95004</v>
      </c>
    </row>
    <row r="22" spans="1:6" ht="15">
      <c r="A22" t="s">
        <v>103</v>
      </c>
      <c r="F22" s="1">
        <v>202216.46</v>
      </c>
    </row>
    <row r="23" spans="1:6" ht="15.75" thickBot="1">
      <c r="A23" t="s">
        <v>137</v>
      </c>
      <c r="F23" s="1">
        <v>54840.43</v>
      </c>
    </row>
    <row r="24" spans="1:6" ht="15.75" thickBot="1">
      <c r="A24" s="33" t="s">
        <v>138</v>
      </c>
      <c r="F24" s="34">
        <v>352060.89</v>
      </c>
    </row>
    <row r="25" ht="15">
      <c r="F25" s="1"/>
    </row>
  </sheetData>
  <sheetProtection/>
  <mergeCells count="3">
    <mergeCell ref="A4:E4"/>
    <mergeCell ref="A5:D5"/>
    <mergeCell ref="A18:C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L31"/>
  <sheetViews>
    <sheetView zoomScalePageLayoutView="0" workbookViewId="0" topLeftCell="A4">
      <selection activeCell="I28" sqref="I28"/>
    </sheetView>
  </sheetViews>
  <sheetFormatPr defaultColWidth="9.140625" defaultRowHeight="15"/>
  <cols>
    <col min="1" max="1" width="20.57421875" style="12" customWidth="1"/>
    <col min="2" max="2" width="16.00390625" style="12" customWidth="1"/>
    <col min="3" max="5" width="9.140625" style="12" customWidth="1"/>
    <col min="6" max="6" width="14.8515625" style="12" customWidth="1"/>
    <col min="7" max="16384" width="9.140625" style="12" customWidth="1"/>
  </cols>
  <sheetData>
    <row r="5" spans="1:6" ht="15">
      <c r="A5" s="12" t="s">
        <v>141</v>
      </c>
      <c r="F5" s="60">
        <v>4311781.75</v>
      </c>
    </row>
    <row r="6" spans="4:7" ht="15">
      <c r="D6" s="12" t="s">
        <v>142</v>
      </c>
      <c r="F6" s="61">
        <v>2529060.34</v>
      </c>
      <c r="G6" s="12" t="s">
        <v>143</v>
      </c>
    </row>
    <row r="7" spans="6:7" ht="15">
      <c r="F7" s="61">
        <v>411683.91</v>
      </c>
      <c r="G7" s="12" t="s">
        <v>144</v>
      </c>
    </row>
    <row r="8" spans="6:7" ht="15">
      <c r="F8" s="61">
        <v>931711.5</v>
      </c>
      <c r="G8" s="12" t="s">
        <v>145</v>
      </c>
    </row>
    <row r="9" spans="6:7" ht="15">
      <c r="F9" s="60">
        <f>SUM(F6:F8)</f>
        <v>3872455.75</v>
      </c>
      <c r="G9" s="62" t="s">
        <v>146</v>
      </c>
    </row>
    <row r="10" spans="6:12" ht="15">
      <c r="F10" s="60">
        <v>3700</v>
      </c>
      <c r="G10" s="62" t="s">
        <v>147</v>
      </c>
      <c r="H10" s="62"/>
      <c r="I10" s="62"/>
      <c r="J10" s="62"/>
      <c r="K10" s="62"/>
      <c r="L10" s="62"/>
    </row>
    <row r="11" spans="6:12" ht="15">
      <c r="F11" s="60">
        <v>2600</v>
      </c>
      <c r="G11" s="62" t="s">
        <v>148</v>
      </c>
      <c r="H11" s="62"/>
      <c r="I11" s="62"/>
      <c r="J11" s="62"/>
      <c r="K11" s="62"/>
      <c r="L11" s="62"/>
    </row>
    <row r="12" spans="6:12" ht="15">
      <c r="F12" s="60">
        <v>40256</v>
      </c>
      <c r="G12" s="62" t="s">
        <v>149</v>
      </c>
      <c r="H12" s="62"/>
      <c r="I12" s="62"/>
      <c r="J12" s="62"/>
      <c r="K12" s="62"/>
      <c r="L12" s="62"/>
    </row>
    <row r="13" spans="6:7" ht="15">
      <c r="F13" s="60">
        <v>79500</v>
      </c>
      <c r="G13" s="62" t="s">
        <v>150</v>
      </c>
    </row>
    <row r="14" spans="6:7" ht="15">
      <c r="F14" s="60">
        <v>243000</v>
      </c>
      <c r="G14" s="62" t="s">
        <v>151</v>
      </c>
    </row>
    <row r="15" spans="6:7" ht="15">
      <c r="F15" s="60">
        <v>16000</v>
      </c>
      <c r="G15" s="62" t="s">
        <v>152</v>
      </c>
    </row>
    <row r="16" spans="6:7" ht="15">
      <c r="F16" s="60">
        <v>50000</v>
      </c>
      <c r="G16" s="62" t="s">
        <v>153</v>
      </c>
    </row>
    <row r="17" spans="6:7" ht="15">
      <c r="F17" s="60">
        <v>4270</v>
      </c>
      <c r="G17" s="62" t="s">
        <v>154</v>
      </c>
    </row>
    <row r="18" ht="15.75" thickBot="1"/>
    <row r="19" ht="16.5" thickBot="1">
      <c r="A19" s="63">
        <v>406841.8</v>
      </c>
    </row>
    <row r="20" spans="1:2" ht="16.5" thickBot="1">
      <c r="A20" s="64">
        <v>2502548.34</v>
      </c>
      <c r="B20" s="61">
        <f>A20-A24</f>
        <v>2502548.34</v>
      </c>
    </row>
    <row r="21" ht="16.5" thickBot="1">
      <c r="A21" s="64">
        <v>391911.91</v>
      </c>
    </row>
    <row r="22" ht="16.5" thickBot="1">
      <c r="A22" s="64">
        <v>47700</v>
      </c>
    </row>
    <row r="23" ht="16.5" thickBot="1">
      <c r="A23" s="64">
        <v>3780</v>
      </c>
    </row>
    <row r="24" ht="16.5" thickBot="1">
      <c r="A24" s="64"/>
    </row>
    <row r="25" ht="15">
      <c r="A25" s="65">
        <f>SUM(A19:A24)</f>
        <v>3352782.05</v>
      </c>
    </row>
    <row r="26" ht="15">
      <c r="A26" s="65"/>
    </row>
    <row r="27" ht="15">
      <c r="A27" s="65"/>
    </row>
    <row r="28" ht="15">
      <c r="A28" s="65">
        <f>SUM(A19:A20)</f>
        <v>2909390.1399999997</v>
      </c>
    </row>
    <row r="29" ht="15">
      <c r="A29" s="65">
        <f>SUM(A21:A22)</f>
        <v>439611.91</v>
      </c>
    </row>
    <row r="30" ht="15">
      <c r="A30" s="65">
        <f>SUM(A23:A24)</f>
        <v>3780</v>
      </c>
    </row>
    <row r="31" ht="15">
      <c r="A31" s="65">
        <f>SUM(A28:A30)</f>
        <v>3352782.05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2022-03-24T12:07:04Z</cp:lastPrinted>
  <dcterms:created xsi:type="dcterms:W3CDTF">2020-06-05T11:27:56Z</dcterms:created>
  <dcterms:modified xsi:type="dcterms:W3CDTF">2022-03-24T12:13:24Z</dcterms:modified>
  <cp:category/>
  <cp:version/>
  <cp:contentType/>
  <cp:contentStatus/>
</cp:coreProperties>
</file>